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Доходы!$A$1:$E$82</definedName>
  </definedNames>
  <calcPr calcId="144525"/>
</workbook>
</file>

<file path=xl/calcChain.xml><?xml version="1.0" encoding="utf-8"?>
<calcChain xmlns="http://schemas.openxmlformats.org/spreadsheetml/2006/main">
  <c r="D23" i="14" l="1"/>
  <c r="C23" i="14"/>
  <c r="D34" i="14"/>
  <c r="E49" i="14" l="1"/>
  <c r="E50" i="14"/>
  <c r="E51" i="14"/>
  <c r="E52" i="14"/>
  <c r="D25" i="14" l="1"/>
  <c r="E29" i="14"/>
  <c r="E60" i="14" l="1"/>
  <c r="D59" i="14" l="1"/>
  <c r="E59" i="14" s="1"/>
  <c r="D62" i="14"/>
  <c r="D61" i="14" s="1"/>
  <c r="D39" i="14"/>
  <c r="D37" i="14"/>
  <c r="D31" i="14"/>
  <c r="D30" i="14" s="1"/>
  <c r="D24" i="14"/>
  <c r="D47" i="14"/>
  <c r="D46" i="14" s="1"/>
  <c r="D45" i="14" s="1"/>
  <c r="C39" i="14"/>
  <c r="D55" i="14" l="1"/>
  <c r="D53" i="14" s="1"/>
  <c r="D36" i="14"/>
  <c r="D33" i="14" s="1"/>
  <c r="E58" i="14"/>
  <c r="E32" i="14"/>
  <c r="E63" i="14"/>
  <c r="D54" i="14" l="1"/>
  <c r="E40" i="14"/>
  <c r="E39" i="14"/>
  <c r="E38" i="14"/>
  <c r="E35" i="14"/>
  <c r="E26" i="14"/>
  <c r="D43" i="14" l="1"/>
  <c r="D42" i="14" s="1"/>
  <c r="D41" i="14" s="1"/>
  <c r="E43" i="14"/>
  <c r="E42" i="14" s="1"/>
  <c r="E41" i="14" s="1"/>
  <c r="C43" i="14"/>
  <c r="C42" i="14" s="1"/>
  <c r="C41" i="14" s="1"/>
  <c r="E34" i="14"/>
  <c r="C37" i="14"/>
  <c r="E37" i="14" l="1"/>
  <c r="C36" i="14"/>
  <c r="E77" i="14"/>
  <c r="E76" i="14" s="1"/>
  <c r="C33" i="14" l="1"/>
  <c r="E33" i="14" s="1"/>
  <c r="E36" i="14"/>
  <c r="C62" i="14"/>
  <c r="C61" i="14" l="1"/>
  <c r="E61" i="14" s="1"/>
  <c r="E62" i="14"/>
  <c r="D72" i="14"/>
  <c r="C72" i="14"/>
  <c r="D77" i="14" l="1"/>
  <c r="C77" i="14"/>
  <c r="C76" i="14" s="1"/>
  <c r="D70" i="14" l="1"/>
  <c r="C70" i="14"/>
  <c r="D68" i="14"/>
  <c r="C68" i="14"/>
  <c r="C56" i="14"/>
  <c r="C55" i="14" s="1"/>
  <c r="C54" i="14" l="1"/>
  <c r="C53" i="14"/>
  <c r="E53" i="14" s="1"/>
  <c r="E55" i="14" l="1"/>
  <c r="E54" i="14"/>
  <c r="E24" i="14"/>
  <c r="E25" i="14"/>
  <c r="C31" i="14"/>
  <c r="C30" i="14" l="1"/>
  <c r="C82" i="14" s="1"/>
  <c r="E31" i="14"/>
  <c r="D82" i="14"/>
  <c r="E30" i="14" l="1"/>
  <c r="E23" i="14"/>
  <c r="E82" i="14"/>
</calcChain>
</file>

<file path=xl/sharedStrings.xml><?xml version="1.0" encoding="utf-8"?>
<sst xmlns="http://schemas.openxmlformats.org/spreadsheetml/2006/main" count="140" uniqueCount="134">
  <si>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</si>
  <si>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</si>
  <si>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</si>
  <si>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</si>
  <si>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</si>
  <si>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</si>
  <si>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</si>
  <si>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</si>
  <si>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</si>
  <si>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</si>
  <si>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</si>
  <si>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</si>
  <si>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</si>
  <si>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</si>
  <si>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</si>
  <si>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</si>
  <si>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</si>
  <si>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</si>
  <si>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</si>
  <si>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</si>
  <si>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</si>
  <si>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</si>
  <si>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</si>
  <si>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</si>
  <si>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</si>
  <si>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</si>
  <si>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</si>
  <si>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</si>
  <si>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</si>
  <si>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</si>
  <si>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</si>
  <si>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</si>
  <si>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</si>
  <si>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</si>
  <si>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</si>
  <si>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</si>
  <si>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</si>
  <si>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</si>
  <si>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</si>
  <si>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</si>
  <si>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</si>
  <si>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</si>
  <si>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</si>
  <si>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</si>
  <si>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</si>
  <si>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</si>
  <si>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</si>
  <si>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</si>
  <si>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</si>
  <si>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</si>
  <si>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</si>
  <si>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</si>
  <si>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</si>
  <si>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</si>
  <si>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</si>
  <si>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</si>
  <si>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</si>
  <si>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</si>
  <si>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</si>
  <si>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</si>
  <si>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</si>
  <si>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</si>
  <si>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</si>
  <si>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</si>
  <si>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</si>
  <si>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</si>
  <si>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</si>
  <si>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</si>
  <si>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</si>
  <si>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</si>
  <si>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</si>
  <si>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</si>
  <si>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</si>
  <si>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</si>
  <si>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</si>
  <si>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</si>
  <si>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</si>
  <si>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</si>
  <si>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</si>
  <si>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</si>
  <si>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</si>
  <si>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</si>
  <si>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</si>
  <si>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</si>
  <si>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</si>
  <si>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</si>
  <si>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</si>
  <si>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</si>
  <si>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</si>
  <si>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Процент кассового исполнения к утвержденным назначениям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</si>
  <si>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</si>
  <si>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</si>
  <si>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</si>
  <si>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</si>
  <si>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</si>
  <si>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</si>
  <si>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</si>
  <si>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2 07 00000 00 0000 000</t>
  </si>
  <si>
    <t xml:space="preserve"> 2 07 05000 10 0000 150</t>
  </si>
  <si>
    <t xml:space="preserve"> 2 07 05030 10 0000 150</t>
  </si>
  <si>
    <t>Дотации на выравнивание бюджетной обеспеченности из бюджетов муниципальных районов, городских округов с внутригородским деоением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</si>
  <si>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</si>
  <si>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</si>
  <si>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</si>
  <si>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Доходы от оказания платных услуг и компенсации затрат государства</t>
  </si>
  <si>
    <t xml:space="preserve"> 2 02 15002 10 0000 150</t>
  </si>
  <si>
    <t xml:space="preserve"> 2 02 16001 00 0000 150</t>
  </si>
  <si>
    <t xml:space="preserve"> 2 02 16001 10 0000 150</t>
  </si>
  <si>
    <t>1 01 00000 00 0000 000</t>
  </si>
  <si>
    <t>1 01 02000 01 0000 110</t>
  </si>
  <si>
    <t>1 01 02010 01 0000 110</t>
  </si>
  <si>
    <t xml:space="preserve">  1 05 00000 00 0000 000</t>
  </si>
  <si>
    <t>1 05 03000 01 0000 110</t>
  </si>
  <si>
    <t xml:space="preserve"> 1 05 03010 01 0000 110</t>
  </si>
  <si>
    <t>1 13 00000 0000 00 000</t>
  </si>
  <si>
    <t>1 13 02000 0000 00 130</t>
  </si>
  <si>
    <t>1 13 02990 0000 00 130</t>
  </si>
  <si>
    <t>1 13 02995 1000 00 130</t>
  </si>
  <si>
    <t xml:space="preserve"> 2 02 15002 00 0000 150</t>
  </si>
  <si>
    <t>Утверждено 2021г.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</si>
  <si>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</si>
  <si>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</si>
  <si>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0,00</t>
  </si>
  <si>
    <t>Доходы бюджета Мылинского сельского поселения Карачевского муниципального района Брянской области за 9 месяцев 2021г</t>
  </si>
  <si>
    <t>Кассовое исполнение за 9 месяцев 2021г.</t>
  </si>
  <si>
    <t>Налоги на имущество</t>
  </si>
  <si>
    <t>Земельный налог (по обязательствам, возникшим до 1 января 2006 года)</t>
  </si>
  <si>
    <t xml:space="preserve"> Земельный налог (по обязательствам, возникшим до 1 января 2006 года), мобилизуемый на территориях сельских поселений</t>
  </si>
  <si>
    <t xml:space="preserve"> 1 09 00000 00 0000 000</t>
  </si>
  <si>
    <t xml:space="preserve"> 1 09 04000 00 0000 110</t>
  </si>
  <si>
    <t xml:space="preserve"> 1 09 04050 00 0000 110</t>
  </si>
  <si>
    <t xml:space="preserve"> 1 09 04053 10 0000 110</t>
  </si>
  <si>
    <t>ЗАДОЛЖЕННОСТЬ И ПЕРЕРАСЧЕТЫ ПО ОТМЕНЕННЫМ НАЛОГАМ, СБОРАМ И ИНЫМ ОБЯЗАТЕЛЬНЫМ ПЛАТЕЖАМ</t>
  </si>
  <si>
    <t>к Постановлению Мылинской сельской администрации №62 от 20.10.2021г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</si>
</sst>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7">
      <alignment horizontal="left" wrapText="1" indent="2"/>
    </xf>
    <xf numFmtId="49" fontId="16" fillId="0" borderId="8">
      <alignment horizontal="center"/>
    </xf>
    <xf numFmtId="4" fontId="16" fillId="0" borderId="8">
      <alignment horizontal="right" shrinkToFit="1"/>
    </xf>
    <xf numFmtId="49" fontId="16" fillId="0" borderId="8">
      <alignment horizontal="center"/>
    </xf>
    <xf numFmtId="4" fontId="16" fillId="0" borderId="8">
      <alignment horizontal="right" shrinkToFit="1"/>
    </xf>
  </cellStyleXfs>
  <cellXfs count="9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8" fillId="0" borderId="0" xfId="0" applyNumberFormat="1" applyFont="1" applyFill="1"/>
    <xf numFmtId="0" fontId="14" fillId="0" borderId="0" xfId="0" applyFont="1" applyFill="1"/>
    <xf numFmtId="0" fontId="18" fillId="0" borderId="7" xfId="1" applyNumberFormat="1" applyFont="1" applyProtection="1">
      <alignment horizontal="left" wrapText="1" indent="2"/>
    </xf>
    <xf numFmtId="0" fontId="19" fillId="0" borderId="7" xfId="1" applyNumberFormat="1" applyFont="1" applyProtection="1">
      <alignment horizontal="left" wrapText="1" indent="2"/>
    </xf>
    <xf numFmtId="0" fontId="20" fillId="0" borderId="7" xfId="1" applyNumberFormat="1" applyFont="1" applyProtection="1">
      <alignment horizontal="left" wrapText="1" indent="2"/>
    </xf>
    <xf numFmtId="0" fontId="21" fillId="0" borderId="0" xfId="0" applyFont="1" applyFill="1"/>
    <xf numFmtId="4" fontId="1" fillId="0" borderId="3" xfId="0" applyNumberFormat="1" applyFont="1" applyFill="1" applyBorder="1" applyAlignment="1">
      <alignment horizontal="center" vertical="top" wrapText="1" shrinkToFit="1"/>
    </xf>
    <xf numFmtId="4" fontId="2" fillId="0" borderId="6" xfId="0" applyNumberFormat="1" applyFont="1" applyFill="1" applyBorder="1" applyAlignment="1">
      <alignment horizontal="center" vertical="top" wrapText="1" shrinkToFit="1"/>
    </xf>
    <xf numFmtId="4" fontId="2" fillId="0" borderId="3" xfId="0" applyNumberFormat="1" applyFont="1" applyFill="1" applyBorder="1" applyAlignment="1">
      <alignment horizontal="center" vertical="top" wrapText="1" shrinkToFi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 wrapText="1" shrinkToFit="1"/>
    </xf>
    <xf numFmtId="4" fontId="22" fillId="0" borderId="6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top" wrapText="1" shrinkToFit="1"/>
    </xf>
    <xf numFmtId="164" fontId="2" fillId="0" borderId="6" xfId="0" applyNumberFormat="1" applyFont="1" applyFill="1" applyBorder="1" applyAlignment="1">
      <alignment horizontal="center" vertical="top" wrapText="1" shrinkToFit="1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 wrapText="1" shrinkToFit="1"/>
    </xf>
    <xf numFmtId="164" fontId="2" fillId="0" borderId="3" xfId="0" applyNumberFormat="1" applyFont="1" applyFill="1" applyBorder="1" applyAlignment="1">
      <alignment horizontal="center" vertical="top"/>
    </xf>
    <xf numFmtId="16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6" xfId="0" applyNumberFormat="1" applyFont="1" applyFill="1" applyBorder="1" applyAlignment="1">
      <alignment horizontal="center" vertical="top"/>
    </xf>
    <xf numFmtId="164" fontId="2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/>
    <xf numFmtId="4" fontId="2" fillId="0" borderId="0" xfId="0" applyNumberFormat="1" applyFont="1" applyFill="1" applyBorder="1"/>
    <xf numFmtId="4" fontId="19" fillId="0" borderId="8" xfId="3" applyNumberFormat="1" applyFont="1" applyProtection="1">
      <alignment horizontal="right" shrinkToFit="1"/>
    </xf>
    <xf numFmtId="4" fontId="22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/>
    <xf numFmtId="0" fontId="23" fillId="0" borderId="6" xfId="0" applyFont="1" applyFill="1" applyBorder="1" applyAlignment="1">
      <alignment vertical="top" wrapText="1"/>
    </xf>
    <xf numFmtId="0" fontId="23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49" fontId="23" fillId="0" borderId="6" xfId="0" applyNumberFormat="1" applyFont="1" applyFill="1" applyBorder="1" applyAlignment="1">
      <alignment horizontal="left" vertical="top" wrapText="1" shrinkToFit="1"/>
    </xf>
    <xf numFmtId="0" fontId="5" fillId="0" borderId="6" xfId="0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/>
    <xf numFmtId="49" fontId="2" fillId="0" borderId="1" xfId="0" applyNumberFormat="1" applyFont="1" applyFill="1" applyBorder="1" applyAlignment="1"/>
    <xf numFmtId="49" fontId="17" fillId="0" borderId="8" xfId="2" applyNumberFormat="1" applyFont="1" applyProtection="1">
      <alignment horizontal="center"/>
    </xf>
    <xf numFmtId="49" fontId="10" fillId="0" borderId="6" xfId="0" applyNumberFormat="1" applyFont="1" applyFill="1" applyBorder="1"/>
    <xf numFmtId="49" fontId="7" fillId="0" borderId="0" xfId="0" applyNumberFormat="1" applyFont="1" applyFill="1" applyAlignment="1">
      <alignment horizontal="left"/>
    </xf>
    <xf numFmtId="49" fontId="2" fillId="0" borderId="3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/>
    </xf>
    <xf numFmtId="0" fontId="24" fillId="0" borderId="7" xfId="1" applyNumberFormat="1" applyFont="1" applyProtection="1">
      <alignment horizontal="left" wrapText="1" indent="2"/>
    </xf>
    <xf numFmtId="0" fontId="25" fillId="0" borderId="7" xfId="1" applyNumberFormat="1" applyFont="1" applyAlignment="1" applyProtection="1">
      <alignment vertical="top" wrapText="1"/>
    </xf>
    <xf numFmtId="49" fontId="17" fillId="0" borderId="8" xfId="4" applyNumberFormat="1" applyFont="1" applyProtection="1">
      <alignment horizontal="center"/>
    </xf>
    <xf numFmtId="4" fontId="19" fillId="0" borderId="8" xfId="5" applyNumberFormat="1" applyFont="1" applyProtection="1">
      <alignment horizontal="right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4" fontId="15" fillId="0" borderId="0" xfId="0" applyNumberFormat="1" applyFont="1" applyFill="1" applyAlignment="1">
      <alignment vertical="top" wrapText="1"/>
    </xf>
  </cellXfs>
  <cellStyles count="6">
    <cellStyle name="xl30" xfId="1"/>
    <cellStyle name="xl41" xfId="4"/>
    <cellStyle name="xl42" xfId="2"/>
    <cellStyle name="xl50" xfId="5"/>
    <cellStyle name="xl5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7"/>
  <sheetViews>
    <sheetView showGridLines="0" showZeros="0" tabSelected="1" view="pageBreakPreview" topLeftCell="A52" zoomScale="90" zoomScaleNormal="100" zoomScaleSheetLayoutView="90" workbookViewId="0">
      <selection activeCell="J16" sqref="J16"/>
    </sheetView>
  </sheetViews>
  <sheetFormatPr defaultRowHeight="18.75" x14ac:dyDescent="0.3"/>
  <cols>
    <col min="1" max="1" width="24.140625" style="63" customWidth="1"/>
    <col min="2" max="2" width="58.5703125" style="8" customWidth="1"/>
    <col min="3" max="3" width="16.42578125" style="53" customWidth="1"/>
    <col min="4" max="4" width="16.7109375" style="4" customWidth="1"/>
    <col min="5" max="5" width="19.140625" style="30" customWidth="1"/>
    <col min="6" max="6" width="9.140625" style="2"/>
    <col min="7" max="16384" width="9.140625" style="1"/>
  </cols>
  <sheetData>
    <row r="1" spans="1:6" hidden="1" x14ac:dyDescent="0.3">
      <c r="C1" s="78" t="s">
        <v>11</v>
      </c>
      <c r="D1" s="78"/>
      <c r="E1" s="78"/>
    </row>
    <row r="2" spans="1:6" hidden="1" x14ac:dyDescent="0.3">
      <c r="C2" s="78" t="s">
        <v>36</v>
      </c>
      <c r="D2" s="78"/>
      <c r="E2" s="78"/>
    </row>
    <row r="3" spans="1:6" hidden="1" x14ac:dyDescent="0.3">
      <c r="C3" s="52" t="s">
        <v>35</v>
      </c>
      <c r="D3" s="28"/>
      <c r="E3" s="29"/>
    </row>
    <row r="4" spans="1:6" hidden="1" x14ac:dyDescent="0.3">
      <c r="C4" s="52" t="s">
        <v>34</v>
      </c>
      <c r="D4" s="28"/>
      <c r="E4" s="29"/>
    </row>
    <row r="5" spans="1:6" hidden="1" x14ac:dyDescent="0.3">
      <c r="C5" s="52" t="s">
        <v>31</v>
      </c>
      <c r="D5" s="28"/>
      <c r="E5" s="29"/>
    </row>
    <row r="6" spans="1:6" hidden="1" x14ac:dyDescent="0.3">
      <c r="C6" s="52" t="s">
        <v>32</v>
      </c>
      <c r="D6" s="28"/>
      <c r="E6" s="29"/>
    </row>
    <row r="7" spans="1:6" hidden="1" x14ac:dyDescent="0.3">
      <c r="C7" s="52" t="s">
        <v>33</v>
      </c>
      <c r="D7" s="28"/>
      <c r="E7" s="29"/>
    </row>
    <row r="8" spans="1:6" hidden="1" x14ac:dyDescent="0.3">
      <c r="C8" s="79" t="s">
        <v>30</v>
      </c>
      <c r="D8" s="79"/>
      <c r="E8" s="79"/>
    </row>
    <row r="9" spans="1:6" ht="6" customHeight="1" x14ac:dyDescent="0.3">
      <c r="C9" s="52"/>
      <c r="D9" s="28"/>
      <c r="E9" s="29"/>
    </row>
    <row r="10" spans="1:6" ht="18.75" customHeight="1" x14ac:dyDescent="0.3">
      <c r="A10" s="64"/>
      <c r="B10" s="14"/>
      <c r="C10" s="81" t="s">
        <v>11</v>
      </c>
      <c r="D10" s="81"/>
      <c r="E10" s="81"/>
    </row>
    <row r="11" spans="1:6" ht="18.75" customHeight="1" x14ac:dyDescent="0.3">
      <c r="A11" s="64"/>
      <c r="B11" s="14"/>
      <c r="C11" s="90" t="s">
        <v>133</v>
      </c>
      <c r="D11" s="90"/>
      <c r="E11" s="90"/>
      <c r="F11" s="27"/>
    </row>
    <row r="12" spans="1:6" ht="18.75" customHeight="1" x14ac:dyDescent="0.3">
      <c r="A12" s="65"/>
      <c r="B12" s="7"/>
      <c r="C12" s="90"/>
      <c r="D12" s="90"/>
      <c r="E12" s="90"/>
    </row>
    <row r="13" spans="1:6" ht="18.75" customHeight="1" x14ac:dyDescent="0.3">
      <c r="A13" s="65"/>
      <c r="B13" s="7"/>
      <c r="C13" s="90"/>
      <c r="D13" s="90"/>
      <c r="E13" s="90"/>
    </row>
    <row r="14" spans="1:6" ht="18.75" customHeight="1" x14ac:dyDescent="0.3">
      <c r="A14" s="66"/>
      <c r="C14" s="80"/>
      <c r="D14" s="80"/>
      <c r="E14" s="80"/>
    </row>
    <row r="15" spans="1:6" ht="18.75" customHeight="1" x14ac:dyDescent="0.3">
      <c r="A15" s="66"/>
      <c r="C15" s="52"/>
      <c r="D15" s="28"/>
      <c r="E15" s="29"/>
    </row>
    <row r="16" spans="1:6" ht="14.1" customHeight="1" x14ac:dyDescent="0.3">
      <c r="D16" s="3"/>
    </row>
    <row r="17" spans="1:6" ht="17.25" customHeight="1" x14ac:dyDescent="0.3">
      <c r="A17" s="89" t="s">
        <v>123</v>
      </c>
      <c r="B17" s="89"/>
      <c r="C17" s="89"/>
      <c r="D17" s="89"/>
      <c r="E17" s="89"/>
    </row>
    <row r="18" spans="1:6" ht="17.25" customHeight="1" x14ac:dyDescent="0.3">
      <c r="A18" s="89"/>
      <c r="B18" s="89"/>
      <c r="C18" s="89"/>
      <c r="D18" s="89"/>
      <c r="E18" s="89"/>
    </row>
    <row r="19" spans="1:6" ht="20.25" customHeight="1" x14ac:dyDescent="0.3">
      <c r="A19" s="67"/>
      <c r="B19" s="5"/>
      <c r="C19" s="54"/>
      <c r="D19" s="6"/>
      <c r="E19" s="31" t="s">
        <v>52</v>
      </c>
    </row>
    <row r="20" spans="1:6" ht="7.5" customHeight="1" x14ac:dyDescent="0.3">
      <c r="A20" s="85" t="s">
        <v>8</v>
      </c>
      <c r="B20" s="88" t="s">
        <v>9</v>
      </c>
      <c r="C20" s="82" t="s">
        <v>119</v>
      </c>
      <c r="D20" s="83" t="s">
        <v>124</v>
      </c>
      <c r="E20" s="84" t="s">
        <v>89</v>
      </c>
    </row>
    <row r="21" spans="1:6" ht="13.5" hidden="1" customHeight="1" x14ac:dyDescent="0.3">
      <c r="A21" s="86"/>
      <c r="B21" s="88"/>
      <c r="C21" s="82"/>
      <c r="D21" s="83"/>
      <c r="E21" s="84"/>
    </row>
    <row r="22" spans="1:6" ht="89.25" customHeight="1" x14ac:dyDescent="0.3">
      <c r="A22" s="87"/>
      <c r="B22" s="88"/>
      <c r="C22" s="82"/>
      <c r="D22" s="83"/>
      <c r="E22" s="84"/>
    </row>
    <row r="23" spans="1:6" s="10" customFormat="1" ht="21.75" customHeight="1" x14ac:dyDescent="0.3">
      <c r="A23" s="24" t="s">
        <v>53</v>
      </c>
      <c r="B23" s="60" t="s">
        <v>0</v>
      </c>
      <c r="C23" s="38">
        <f>C24+C30+C33+C49</f>
        <v>1798700</v>
      </c>
      <c r="D23" s="38">
        <f>D24+D30+D33+D49</f>
        <v>1679677.81</v>
      </c>
      <c r="E23" s="44">
        <f>D23/C23*100</f>
        <v>93.382877077889589</v>
      </c>
      <c r="F23" s="9"/>
    </row>
    <row r="24" spans="1:6" s="11" customFormat="1" ht="21.75" customHeight="1" x14ac:dyDescent="0.3">
      <c r="A24" s="25" t="s">
        <v>108</v>
      </c>
      <c r="B24" s="59" t="s">
        <v>1</v>
      </c>
      <c r="C24" s="39">
        <v>140000</v>
      </c>
      <c r="D24" s="39">
        <f>D25</f>
        <v>98920.88</v>
      </c>
      <c r="E24" s="45">
        <f>D24/C24*100</f>
        <v>70.657771428571436</v>
      </c>
      <c r="F24" s="2"/>
    </row>
    <row r="25" spans="1:6" ht="20.25" customHeight="1" x14ac:dyDescent="0.3">
      <c r="A25" s="25" t="s">
        <v>109</v>
      </c>
      <c r="B25" s="13" t="s">
        <v>2</v>
      </c>
      <c r="C25" s="39">
        <v>140000</v>
      </c>
      <c r="D25" s="39">
        <f>D26+D29</f>
        <v>98920.88</v>
      </c>
      <c r="E25" s="45">
        <f>D25/C25*100</f>
        <v>70.657771428571436</v>
      </c>
    </row>
    <row r="26" spans="1:6" ht="87" customHeight="1" x14ac:dyDescent="0.3">
      <c r="A26" s="25" t="s">
        <v>110</v>
      </c>
      <c r="B26" s="13" t="s">
        <v>46</v>
      </c>
      <c r="C26" s="40">
        <v>139400</v>
      </c>
      <c r="D26" s="39">
        <v>98321.67</v>
      </c>
      <c r="E26" s="46">
        <f>D26/C26*100</f>
        <v>70.532044476327115</v>
      </c>
    </row>
    <row r="27" spans="1:6" ht="135" hidden="1" customHeight="1" x14ac:dyDescent="0.3">
      <c r="A27" s="25" t="s">
        <v>54</v>
      </c>
      <c r="B27" s="13" t="s">
        <v>47</v>
      </c>
      <c r="C27" s="40"/>
      <c r="D27" s="39"/>
      <c r="E27" s="46"/>
    </row>
    <row r="28" spans="1:6" ht="51" hidden="1" customHeight="1" x14ac:dyDescent="0.3">
      <c r="A28" s="25" t="s">
        <v>55</v>
      </c>
      <c r="B28" s="13" t="s">
        <v>48</v>
      </c>
      <c r="C28" s="40"/>
      <c r="D28" s="39"/>
      <c r="E28" s="46"/>
    </row>
    <row r="29" spans="1:6" ht="51" customHeight="1" x14ac:dyDescent="0.3">
      <c r="A29" s="25" t="s">
        <v>121</v>
      </c>
      <c r="B29" s="13" t="s">
        <v>120</v>
      </c>
      <c r="C29" s="40">
        <v>600</v>
      </c>
      <c r="D29" s="40">
        <v>599.21</v>
      </c>
      <c r="E29" s="48">
        <f>D29/C29*100</f>
        <v>99.868333333333339</v>
      </c>
    </row>
    <row r="30" spans="1:6" ht="22.5" customHeight="1" x14ac:dyDescent="0.3">
      <c r="A30" s="25" t="s">
        <v>111</v>
      </c>
      <c r="B30" s="59" t="s">
        <v>3</v>
      </c>
      <c r="C30" s="40">
        <f>C31</f>
        <v>308460</v>
      </c>
      <c r="D30" s="40">
        <f>D31</f>
        <v>766329.23</v>
      </c>
      <c r="E30" s="47">
        <f>D30/C30*100</f>
        <v>248.43714906308759</v>
      </c>
    </row>
    <row r="31" spans="1:6" ht="21.75" customHeight="1" x14ac:dyDescent="0.3">
      <c r="A31" s="25" t="s">
        <v>112</v>
      </c>
      <c r="B31" s="13" t="s">
        <v>4</v>
      </c>
      <c r="C31" s="40">
        <f>SUM(C32:C32)</f>
        <v>308460</v>
      </c>
      <c r="D31" s="40">
        <f>D32</f>
        <v>766329.23</v>
      </c>
      <c r="E31" s="47">
        <f>D31/C31*100</f>
        <v>248.43714906308759</v>
      </c>
    </row>
    <row r="32" spans="1:6" ht="20.25" customHeight="1" x14ac:dyDescent="0.3">
      <c r="A32" s="25" t="s">
        <v>113</v>
      </c>
      <c r="B32" s="13" t="s">
        <v>4</v>
      </c>
      <c r="C32" s="40">
        <v>308460</v>
      </c>
      <c r="D32" s="40">
        <v>766329.23</v>
      </c>
      <c r="E32" s="46">
        <f>D32/C32*100</f>
        <v>248.43714906308759</v>
      </c>
    </row>
    <row r="33" spans="1:5" ht="20.25" customHeight="1" x14ac:dyDescent="0.3">
      <c r="A33" s="25" t="s">
        <v>61</v>
      </c>
      <c r="B33" s="59" t="s">
        <v>60</v>
      </c>
      <c r="C33" s="40">
        <f>C34+C36</f>
        <v>1352000</v>
      </c>
      <c r="D33" s="40">
        <f>D34+D36</f>
        <v>816192.60000000009</v>
      </c>
      <c r="E33" s="47">
        <f t="shared" ref="E33:E40" si="0">D33/C33*100</f>
        <v>60.369275147929002</v>
      </c>
    </row>
    <row r="34" spans="1:5" ht="20.25" customHeight="1" x14ac:dyDescent="0.3">
      <c r="A34" s="25" t="s">
        <v>62</v>
      </c>
      <c r="B34" s="13" t="s">
        <v>72</v>
      </c>
      <c r="C34" s="40">
        <v>229000</v>
      </c>
      <c r="D34" s="40">
        <f>D35</f>
        <v>10139.39</v>
      </c>
      <c r="E34" s="47">
        <f t="shared" si="0"/>
        <v>4.4276812227074229</v>
      </c>
    </row>
    <row r="35" spans="1:5" ht="57" customHeight="1" x14ac:dyDescent="0.3">
      <c r="A35" s="25" t="s">
        <v>63</v>
      </c>
      <c r="B35" s="13" t="s">
        <v>73</v>
      </c>
      <c r="C35" s="40">
        <v>229000</v>
      </c>
      <c r="D35" s="40">
        <v>10139.39</v>
      </c>
      <c r="E35" s="48">
        <f t="shared" si="0"/>
        <v>4.4276812227074229</v>
      </c>
    </row>
    <row r="36" spans="1:5" ht="20.25" customHeight="1" x14ac:dyDescent="0.3">
      <c r="A36" s="25" t="s">
        <v>64</v>
      </c>
      <c r="B36" s="13" t="s">
        <v>65</v>
      </c>
      <c r="C36" s="40">
        <f>C39+C37</f>
        <v>1123000</v>
      </c>
      <c r="D36" s="40">
        <f>D37+D39</f>
        <v>806053.21000000008</v>
      </c>
      <c r="E36" s="47">
        <f t="shared" si="0"/>
        <v>71.776777382012469</v>
      </c>
    </row>
    <row r="37" spans="1:5" ht="20.25" customHeight="1" x14ac:dyDescent="0.3">
      <c r="A37" s="25" t="s">
        <v>66</v>
      </c>
      <c r="B37" s="13" t="s">
        <v>70</v>
      </c>
      <c r="C37" s="40">
        <f>C38</f>
        <v>721000</v>
      </c>
      <c r="D37" s="40">
        <f>D38</f>
        <v>735687.17</v>
      </c>
      <c r="E37" s="47">
        <f t="shared" si="0"/>
        <v>102.03705547850208</v>
      </c>
    </row>
    <row r="38" spans="1:5" ht="38.25" customHeight="1" x14ac:dyDescent="0.3">
      <c r="A38" s="25" t="s">
        <v>67</v>
      </c>
      <c r="B38" s="13" t="s">
        <v>74</v>
      </c>
      <c r="C38" s="40">
        <v>721000</v>
      </c>
      <c r="D38" s="40">
        <v>735687.17</v>
      </c>
      <c r="E38" s="48">
        <f t="shared" si="0"/>
        <v>102.03705547850208</v>
      </c>
    </row>
    <row r="39" spans="1:5" ht="20.25" customHeight="1" x14ac:dyDescent="0.3">
      <c r="A39" s="25" t="s">
        <v>68</v>
      </c>
      <c r="B39" s="13" t="s">
        <v>71</v>
      </c>
      <c r="C39" s="40">
        <f>C40</f>
        <v>402000</v>
      </c>
      <c r="D39" s="40">
        <f>D40</f>
        <v>70366.039999999994</v>
      </c>
      <c r="E39" s="47">
        <f t="shared" si="0"/>
        <v>17.503990049751241</v>
      </c>
    </row>
    <row r="40" spans="1:5" ht="57" customHeight="1" x14ac:dyDescent="0.3">
      <c r="A40" s="25" t="s">
        <v>69</v>
      </c>
      <c r="B40" s="13" t="s">
        <v>75</v>
      </c>
      <c r="C40" s="40">
        <v>402000</v>
      </c>
      <c r="D40" s="40">
        <v>70366.039999999994</v>
      </c>
      <c r="E40" s="48">
        <f t="shared" si="0"/>
        <v>17.503990049751241</v>
      </c>
    </row>
    <row r="41" spans="1:5" ht="49.5" hidden="1" x14ac:dyDescent="0.3">
      <c r="A41" s="25" t="s">
        <v>76</v>
      </c>
      <c r="B41" s="13" t="s">
        <v>5</v>
      </c>
      <c r="C41" s="40">
        <f>C42</f>
        <v>0</v>
      </c>
      <c r="D41" s="40">
        <f t="shared" ref="D41:E41" si="1">D42</f>
        <v>0</v>
      </c>
      <c r="E41" s="47">
        <f t="shared" si="1"/>
        <v>0</v>
      </c>
    </row>
    <row r="42" spans="1:5" ht="103.5" hidden="1" customHeight="1" x14ac:dyDescent="0.3">
      <c r="A42" s="25" t="s">
        <v>56</v>
      </c>
      <c r="B42" s="13" t="s">
        <v>14</v>
      </c>
      <c r="C42" s="40">
        <f>C43</f>
        <v>0</v>
      </c>
      <c r="D42" s="40">
        <f t="shared" ref="D42:E42" si="2">D43</f>
        <v>0</v>
      </c>
      <c r="E42" s="47">
        <f t="shared" si="2"/>
        <v>0</v>
      </c>
    </row>
    <row r="43" spans="1:5" ht="102.75" hidden="1" customHeight="1" x14ac:dyDescent="0.3">
      <c r="A43" s="25" t="s">
        <v>77</v>
      </c>
      <c r="B43" s="13" t="s">
        <v>78</v>
      </c>
      <c r="C43" s="40">
        <f>C44</f>
        <v>0</v>
      </c>
      <c r="D43" s="40">
        <f t="shared" ref="D43:E43" si="3">D44</f>
        <v>0</v>
      </c>
      <c r="E43" s="47">
        <f t="shared" si="3"/>
        <v>0</v>
      </c>
    </row>
    <row r="44" spans="1:5" ht="87" hidden="1" customHeight="1" x14ac:dyDescent="0.3">
      <c r="A44" s="25" t="s">
        <v>79</v>
      </c>
      <c r="B44" s="13" t="s">
        <v>80</v>
      </c>
      <c r="C44" s="40"/>
      <c r="D44" s="40"/>
      <c r="E44" s="47">
        <v>0</v>
      </c>
    </row>
    <row r="45" spans="1:5" ht="34.5" hidden="1" customHeight="1" x14ac:dyDescent="0.3">
      <c r="A45" s="25" t="s">
        <v>114</v>
      </c>
      <c r="B45" s="61" t="s">
        <v>104</v>
      </c>
      <c r="C45" s="40">
        <v>0</v>
      </c>
      <c r="D45" s="40">
        <f>D46</f>
        <v>47195</v>
      </c>
      <c r="E45" s="47">
        <v>100</v>
      </c>
    </row>
    <row r="46" spans="1:5" ht="51" hidden="1" customHeight="1" x14ac:dyDescent="0.3">
      <c r="A46" s="25" t="s">
        <v>115</v>
      </c>
      <c r="B46" s="13" t="s">
        <v>90</v>
      </c>
      <c r="C46" s="40">
        <v>0</v>
      </c>
      <c r="D46" s="40">
        <f>D47</f>
        <v>47195</v>
      </c>
      <c r="E46" s="47">
        <v>100</v>
      </c>
    </row>
    <row r="47" spans="1:5" ht="50.25" hidden="1" customHeight="1" x14ac:dyDescent="0.3">
      <c r="A47" s="25" t="s">
        <v>116</v>
      </c>
      <c r="B47" s="13" t="s">
        <v>91</v>
      </c>
      <c r="C47" s="40">
        <v>0</v>
      </c>
      <c r="D47" s="40">
        <f>D48</f>
        <v>47195</v>
      </c>
      <c r="E47" s="47">
        <v>100</v>
      </c>
    </row>
    <row r="48" spans="1:5" ht="32.25" hidden="1" customHeight="1" x14ac:dyDescent="0.3">
      <c r="A48" s="25" t="s">
        <v>117</v>
      </c>
      <c r="B48" s="13" t="s">
        <v>92</v>
      </c>
      <c r="C48" s="40">
        <v>0</v>
      </c>
      <c r="D48" s="40">
        <v>47195</v>
      </c>
      <c r="E48" s="47">
        <v>100</v>
      </c>
    </row>
    <row r="49" spans="1:6" ht="54.75" customHeight="1" x14ac:dyDescent="0.3">
      <c r="A49" s="75" t="s">
        <v>128</v>
      </c>
      <c r="B49" s="73" t="s">
        <v>132</v>
      </c>
      <c r="C49" s="76">
        <v>-1760</v>
      </c>
      <c r="D49" s="76">
        <v>-1764.9</v>
      </c>
      <c r="E49" s="47">
        <f>D49/C49</f>
        <v>1.002784090909091</v>
      </c>
    </row>
    <row r="50" spans="1:6" ht="32.25" customHeight="1" x14ac:dyDescent="0.3">
      <c r="A50" s="75" t="s">
        <v>129</v>
      </c>
      <c r="B50" s="74" t="s">
        <v>125</v>
      </c>
      <c r="C50" s="76">
        <v>-1760</v>
      </c>
      <c r="D50" s="76">
        <v>-1764.9</v>
      </c>
      <c r="E50" s="47">
        <f>D50/C50</f>
        <v>1.002784090909091</v>
      </c>
    </row>
    <row r="51" spans="1:6" ht="32.25" customHeight="1" x14ac:dyDescent="0.3">
      <c r="A51" s="75" t="s">
        <v>130</v>
      </c>
      <c r="B51" s="74" t="s">
        <v>126</v>
      </c>
      <c r="C51" s="76">
        <v>-1760</v>
      </c>
      <c r="D51" s="76">
        <v>-1764.9</v>
      </c>
      <c r="E51" s="47">
        <f>D51/C51</f>
        <v>1.002784090909091</v>
      </c>
    </row>
    <row r="52" spans="1:6" ht="32.25" customHeight="1" x14ac:dyDescent="0.3">
      <c r="A52" s="75" t="s">
        <v>131</v>
      </c>
      <c r="B52" s="74" t="s">
        <v>127</v>
      </c>
      <c r="C52" s="76">
        <v>-1760</v>
      </c>
      <c r="D52" s="76">
        <v>-1764.9</v>
      </c>
      <c r="E52" s="47">
        <f>D52/C52</f>
        <v>1.002784090909091</v>
      </c>
    </row>
    <row r="53" spans="1:6" ht="17.25" customHeight="1" x14ac:dyDescent="0.3">
      <c r="A53" s="24" t="s">
        <v>86</v>
      </c>
      <c r="B53" s="12" t="s">
        <v>6</v>
      </c>
      <c r="C53" s="38">
        <f>C55+C61</f>
        <v>1029270</v>
      </c>
      <c r="D53" s="38">
        <f>D55+D61</f>
        <v>388209</v>
      </c>
      <c r="E53" s="44">
        <f t="shared" ref="E53:E55" si="4">D53/C53*100</f>
        <v>37.716925588038123</v>
      </c>
    </row>
    <row r="54" spans="1:6" ht="47.25" x14ac:dyDescent="0.3">
      <c r="A54" s="24" t="s">
        <v>87</v>
      </c>
      <c r="B54" s="58" t="s">
        <v>7</v>
      </c>
      <c r="C54" s="38">
        <f>C55+C61</f>
        <v>1029270</v>
      </c>
      <c r="D54" s="38">
        <f>D55+D61</f>
        <v>388209</v>
      </c>
      <c r="E54" s="44">
        <f t="shared" si="4"/>
        <v>37.716925588038123</v>
      </c>
    </row>
    <row r="55" spans="1:6" ht="33" x14ac:dyDescent="0.3">
      <c r="A55" s="25" t="s">
        <v>88</v>
      </c>
      <c r="B55" s="62" t="s">
        <v>49</v>
      </c>
      <c r="C55" s="40">
        <f>C56+C59</f>
        <v>940434</v>
      </c>
      <c r="D55" s="40">
        <f>D56+D59</f>
        <v>319500</v>
      </c>
      <c r="E55" s="47">
        <f t="shared" si="4"/>
        <v>33.973675983641591</v>
      </c>
    </row>
    <row r="56" spans="1:6" ht="32.25" customHeight="1" x14ac:dyDescent="0.3">
      <c r="A56" s="25" t="s">
        <v>118</v>
      </c>
      <c r="B56" s="13" t="s">
        <v>103</v>
      </c>
      <c r="C56" s="40">
        <f>C57</f>
        <v>514434</v>
      </c>
      <c r="D56" s="71" t="s">
        <v>122</v>
      </c>
      <c r="E56" s="71" t="s">
        <v>122</v>
      </c>
    </row>
    <row r="57" spans="1:6" ht="49.5" x14ac:dyDescent="0.3">
      <c r="A57" s="25" t="s">
        <v>105</v>
      </c>
      <c r="B57" s="13" t="s">
        <v>102</v>
      </c>
      <c r="C57" s="40">
        <v>514434</v>
      </c>
      <c r="D57" s="71" t="s">
        <v>122</v>
      </c>
      <c r="E57" s="72" t="s">
        <v>122</v>
      </c>
    </row>
    <row r="58" spans="1:6" ht="33" hidden="1" x14ac:dyDescent="0.3">
      <c r="A58" s="25" t="s">
        <v>95</v>
      </c>
      <c r="B58" s="13" t="s">
        <v>96</v>
      </c>
      <c r="C58" s="40">
        <v>902500</v>
      </c>
      <c r="D58" s="40">
        <v>0</v>
      </c>
      <c r="E58" s="48">
        <f t="shared" ref="E58:E63" si="5">D58/C58*100</f>
        <v>0</v>
      </c>
    </row>
    <row r="59" spans="1:6" ht="49.5" x14ac:dyDescent="0.3">
      <c r="A59" s="25" t="s">
        <v>106</v>
      </c>
      <c r="B59" s="13" t="s">
        <v>100</v>
      </c>
      <c r="C59" s="40">
        <v>426000</v>
      </c>
      <c r="D59" s="40">
        <f>D60</f>
        <v>319500</v>
      </c>
      <c r="E59" s="48">
        <f t="shared" si="5"/>
        <v>75</v>
      </c>
    </row>
    <row r="60" spans="1:6" ht="48.75" customHeight="1" x14ac:dyDescent="0.3">
      <c r="A60" s="25" t="s">
        <v>107</v>
      </c>
      <c r="B60" s="13" t="s">
        <v>101</v>
      </c>
      <c r="C60" s="40">
        <v>426000</v>
      </c>
      <c r="D60" s="40">
        <v>319500</v>
      </c>
      <c r="E60" s="48">
        <f t="shared" si="5"/>
        <v>75</v>
      </c>
    </row>
    <row r="61" spans="1:6" s="17" customFormat="1" ht="37.5" customHeight="1" x14ac:dyDescent="0.3">
      <c r="A61" s="26" t="s">
        <v>59</v>
      </c>
      <c r="B61" s="15" t="s">
        <v>45</v>
      </c>
      <c r="C61" s="41">
        <f>C62</f>
        <v>88836</v>
      </c>
      <c r="D61" s="41">
        <f>D62</f>
        <v>68709</v>
      </c>
      <c r="E61" s="49">
        <f t="shared" si="5"/>
        <v>77.343644468458734</v>
      </c>
      <c r="F61" s="16"/>
    </row>
    <row r="62" spans="1:6" s="17" customFormat="1" ht="52.5" customHeight="1" x14ac:dyDescent="0.3">
      <c r="A62" s="26" t="s">
        <v>58</v>
      </c>
      <c r="B62" s="15" t="s">
        <v>50</v>
      </c>
      <c r="C62" s="41">
        <f>C63</f>
        <v>88836</v>
      </c>
      <c r="D62" s="41">
        <f>D63</f>
        <v>68709</v>
      </c>
      <c r="E62" s="49">
        <f t="shared" si="5"/>
        <v>77.343644468458734</v>
      </c>
      <c r="F62" s="16"/>
    </row>
    <row r="63" spans="1:6" s="17" customFormat="1" ht="67.5" customHeight="1" x14ac:dyDescent="0.3">
      <c r="A63" s="26" t="s">
        <v>81</v>
      </c>
      <c r="B63" s="15" t="s">
        <v>82</v>
      </c>
      <c r="C63" s="41">
        <v>88836</v>
      </c>
      <c r="D63" s="41">
        <v>68709</v>
      </c>
      <c r="E63" s="50">
        <f t="shared" si="5"/>
        <v>77.343644468458734</v>
      </c>
      <c r="F63" s="16"/>
    </row>
    <row r="64" spans="1:6" s="17" customFormat="1" ht="87.75" hidden="1" customHeight="1" x14ac:dyDescent="0.3">
      <c r="A64" s="26" t="s">
        <v>12</v>
      </c>
      <c r="B64" s="15" t="s">
        <v>15</v>
      </c>
      <c r="C64" s="41"/>
      <c r="D64" s="42"/>
      <c r="E64" s="50"/>
      <c r="F64" s="16"/>
    </row>
    <row r="65" spans="1:6" s="17" customFormat="1" ht="82.5" hidden="1" x14ac:dyDescent="0.3">
      <c r="A65" s="26" t="s">
        <v>13</v>
      </c>
      <c r="B65" s="15" t="s">
        <v>16</v>
      </c>
      <c r="C65" s="41"/>
      <c r="D65" s="41"/>
      <c r="E65" s="50"/>
      <c r="F65" s="16"/>
    </row>
    <row r="66" spans="1:6" s="17" customFormat="1" ht="66" hidden="1" x14ac:dyDescent="0.3">
      <c r="A66" s="26" t="s">
        <v>17</v>
      </c>
      <c r="B66" s="15" t="s">
        <v>18</v>
      </c>
      <c r="C66" s="41"/>
      <c r="D66" s="41"/>
      <c r="E66" s="50"/>
      <c r="F66" s="16"/>
    </row>
    <row r="67" spans="1:6" s="17" customFormat="1" ht="66" hidden="1" x14ac:dyDescent="0.3">
      <c r="A67" s="26" t="s">
        <v>19</v>
      </c>
      <c r="B67" s="15" t="s">
        <v>20</v>
      </c>
      <c r="C67" s="41"/>
      <c r="D67" s="41"/>
      <c r="E67" s="50"/>
      <c r="F67" s="16"/>
    </row>
    <row r="68" spans="1:6" s="17" customFormat="1" ht="86.25" hidden="1" customHeight="1" x14ac:dyDescent="0.3">
      <c r="A68" s="26" t="s">
        <v>21</v>
      </c>
      <c r="B68" s="15" t="s">
        <v>43</v>
      </c>
      <c r="C68" s="41">
        <f>C69</f>
        <v>0</v>
      </c>
      <c r="D68" s="41">
        <f>D69</f>
        <v>0</v>
      </c>
      <c r="E68" s="50"/>
      <c r="F68" s="16"/>
    </row>
    <row r="69" spans="1:6" s="17" customFormat="1" ht="102" hidden="1" customHeight="1" x14ac:dyDescent="0.3">
      <c r="A69" s="26" t="s">
        <v>22</v>
      </c>
      <c r="B69" s="15" t="s">
        <v>44</v>
      </c>
      <c r="C69" s="41"/>
      <c r="D69" s="41"/>
      <c r="E69" s="50"/>
      <c r="F69" s="16"/>
    </row>
    <row r="70" spans="1:6" s="17" customFormat="1" ht="86.25" hidden="1" customHeight="1" x14ac:dyDescent="0.3">
      <c r="A70" s="26" t="s">
        <v>23</v>
      </c>
      <c r="B70" s="15" t="s">
        <v>41</v>
      </c>
      <c r="C70" s="41">
        <f>C71</f>
        <v>0</v>
      </c>
      <c r="D70" s="41">
        <f>D71</f>
        <v>0</v>
      </c>
      <c r="E70" s="50"/>
      <c r="F70" s="16"/>
    </row>
    <row r="71" spans="1:6" s="17" customFormat="1" ht="86.25" hidden="1" customHeight="1" x14ac:dyDescent="0.3">
      <c r="A71" s="26" t="s">
        <v>24</v>
      </c>
      <c r="B71" s="15" t="s">
        <v>42</v>
      </c>
      <c r="C71" s="41"/>
      <c r="D71" s="42">
        <v>0</v>
      </c>
      <c r="E71" s="50"/>
      <c r="F71" s="16"/>
    </row>
    <row r="72" spans="1:6" s="17" customFormat="1" ht="39" hidden="1" customHeight="1" x14ac:dyDescent="0.3">
      <c r="A72" s="26" t="s">
        <v>37</v>
      </c>
      <c r="B72" s="15" t="s">
        <v>39</v>
      </c>
      <c r="C72" s="41">
        <f>C73</f>
        <v>0</v>
      </c>
      <c r="D72" s="41">
        <f>D73</f>
        <v>0</v>
      </c>
      <c r="E72" s="50"/>
      <c r="F72" s="16"/>
    </row>
    <row r="73" spans="1:6" s="17" customFormat="1" ht="54" hidden="1" customHeight="1" x14ac:dyDescent="0.3">
      <c r="A73" s="26" t="s">
        <v>38</v>
      </c>
      <c r="B73" s="15" t="s">
        <v>40</v>
      </c>
      <c r="C73" s="41"/>
      <c r="D73" s="41">
        <v>0</v>
      </c>
      <c r="E73" s="50"/>
      <c r="F73" s="16"/>
    </row>
    <row r="74" spans="1:6" s="17" customFormat="1" hidden="1" x14ac:dyDescent="0.3">
      <c r="A74" s="26" t="s">
        <v>25</v>
      </c>
      <c r="B74" s="15" t="s">
        <v>26</v>
      </c>
      <c r="C74" s="41"/>
      <c r="D74" s="41"/>
      <c r="E74" s="50"/>
      <c r="F74" s="16"/>
    </row>
    <row r="75" spans="1:6" s="17" customFormat="1" hidden="1" x14ac:dyDescent="0.3">
      <c r="A75" s="26" t="s">
        <v>27</v>
      </c>
      <c r="B75" s="15" t="s">
        <v>28</v>
      </c>
      <c r="C75" s="41"/>
      <c r="D75" s="42"/>
      <c r="E75" s="50"/>
      <c r="F75" s="16"/>
    </row>
    <row r="76" spans="1:6" s="17" customFormat="1" hidden="1" x14ac:dyDescent="0.3">
      <c r="A76" s="26" t="s">
        <v>57</v>
      </c>
      <c r="B76" s="15" t="s">
        <v>29</v>
      </c>
      <c r="C76" s="41">
        <f t="shared" ref="C76:E77" si="6">C77</f>
        <v>197740</v>
      </c>
      <c r="D76" s="41">
        <v>0</v>
      </c>
      <c r="E76" s="49">
        <f t="shared" si="6"/>
        <v>0</v>
      </c>
      <c r="F76" s="16"/>
    </row>
    <row r="77" spans="1:6" s="17" customFormat="1" ht="35.25" hidden="1" customHeight="1" x14ac:dyDescent="0.3">
      <c r="A77" s="26" t="s">
        <v>85</v>
      </c>
      <c r="B77" s="15" t="s">
        <v>51</v>
      </c>
      <c r="C77" s="41">
        <f t="shared" si="6"/>
        <v>197740</v>
      </c>
      <c r="D77" s="41">
        <f t="shared" si="6"/>
        <v>0</v>
      </c>
      <c r="E77" s="49">
        <f t="shared" si="6"/>
        <v>0</v>
      </c>
      <c r="F77" s="16"/>
    </row>
    <row r="78" spans="1:6" s="17" customFormat="1" ht="37.5" hidden="1" customHeight="1" x14ac:dyDescent="0.3">
      <c r="A78" s="26" t="s">
        <v>84</v>
      </c>
      <c r="B78" s="15" t="s">
        <v>83</v>
      </c>
      <c r="C78" s="41">
        <v>197740</v>
      </c>
      <c r="D78" s="41">
        <v>0</v>
      </c>
      <c r="E78" s="50">
        <v>0</v>
      </c>
      <c r="F78" s="16"/>
    </row>
    <row r="79" spans="1:6" s="17" customFormat="1" ht="37.5" hidden="1" customHeight="1" x14ac:dyDescent="0.3">
      <c r="A79" s="68" t="s">
        <v>97</v>
      </c>
      <c r="B79" s="36" t="s">
        <v>93</v>
      </c>
      <c r="C79" s="55">
        <v>50000</v>
      </c>
      <c r="D79" s="41"/>
      <c r="E79" s="50"/>
      <c r="F79" s="33"/>
    </row>
    <row r="80" spans="1:6" s="33" customFormat="1" ht="37.5" hidden="1" customHeight="1" x14ac:dyDescent="0.3">
      <c r="A80" s="68" t="s">
        <v>98</v>
      </c>
      <c r="B80" s="35" t="s">
        <v>94</v>
      </c>
      <c r="C80" s="55">
        <v>50000</v>
      </c>
      <c r="D80" s="41"/>
      <c r="E80" s="50"/>
    </row>
    <row r="81" spans="1:8" s="37" customFormat="1" ht="37.5" hidden="1" customHeight="1" x14ac:dyDescent="0.3">
      <c r="A81" s="68" t="s">
        <v>99</v>
      </c>
      <c r="B81" s="34" t="s">
        <v>94</v>
      </c>
      <c r="C81" s="55">
        <v>50000</v>
      </c>
      <c r="D81" s="41"/>
      <c r="E81" s="50"/>
    </row>
    <row r="82" spans="1:8" s="21" customFormat="1" x14ac:dyDescent="0.3">
      <c r="A82" s="69"/>
      <c r="B82" s="18" t="s">
        <v>10</v>
      </c>
      <c r="C82" s="56">
        <f>C23+C53</f>
        <v>2827970</v>
      </c>
      <c r="D82" s="43">
        <f>SUM(D23+D53)</f>
        <v>2067886.81</v>
      </c>
      <c r="E82" s="51">
        <f>D82/C82*100</f>
        <v>73.122657241767058</v>
      </c>
      <c r="F82" s="19"/>
      <c r="G82" s="20"/>
      <c r="H82" s="20"/>
    </row>
    <row r="83" spans="1:8" s="17" customFormat="1" x14ac:dyDescent="0.3">
      <c r="A83" s="70"/>
      <c r="B83" s="22"/>
      <c r="C83" s="57"/>
      <c r="D83" s="23"/>
      <c r="E83" s="32"/>
      <c r="F83" s="16"/>
    </row>
    <row r="87" spans="1:8" x14ac:dyDescent="0.3">
      <c r="A87" s="77"/>
      <c r="B87" s="77"/>
    </row>
  </sheetData>
  <mergeCells count="13">
    <mergeCell ref="A87:B87"/>
    <mergeCell ref="C1:E1"/>
    <mergeCell ref="C2:E2"/>
    <mergeCell ref="C8:E8"/>
    <mergeCell ref="C14:E14"/>
    <mergeCell ref="C10:E10"/>
    <mergeCell ref="C20:C22"/>
    <mergeCell ref="D20:D22"/>
    <mergeCell ref="E20:E22"/>
    <mergeCell ref="A20:A22"/>
    <mergeCell ref="B20:B22"/>
    <mergeCell ref="A17:E18"/>
    <mergeCell ref="C11:E13"/>
  </mergeCells>
  <printOptions gridLinesSet="0"/>
  <pageMargins left="0.6692913385826772" right="0.19685039370078741" top="0.39370078740157483" bottom="0.19685039370078741" header="0" footer="0"/>
  <pageSetup paperSize="9" scale="71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2020-11-03T06:44:07Z</cp:lastPrinted>
  <dcterms:created xsi:type="dcterms:W3CDTF">1999-06-18T11:49:53Z</dcterms:created>
  <dcterms:modified xsi:type="dcterms:W3CDTF">2021-10-21T08:36:44Z</dcterms:modified>
</cp:coreProperties>
</file>