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Доходы!$A$1:$E$82</definedName>
  </definedNames>
  <calcPr calcId="144525"/>
</workbook>
</file>

<file path=xl/calcChain.xml><?xml version="1.0" encoding="utf-8"?>
<calcChain xmlns="http://schemas.openxmlformats.org/spreadsheetml/2006/main">
  <c r="D80" i="14" l="1"/>
  <c r="D50" i="14"/>
  <c r="C56" i="14" l="1"/>
  <c r="C57" i="14"/>
  <c r="E79" i="14"/>
  <c r="E78" i="14" s="1"/>
  <c r="E77" i="14" s="1"/>
  <c r="C77" i="14"/>
  <c r="C78" i="14"/>
  <c r="D25" i="14" l="1"/>
  <c r="C25" i="14"/>
  <c r="E55" i="14" l="1"/>
  <c r="E53" i="14"/>
  <c r="E32" i="14"/>
  <c r="D24" i="14"/>
  <c r="D60" i="14"/>
  <c r="D59" i="14" s="1"/>
  <c r="D52" i="14"/>
  <c r="C52" i="14"/>
  <c r="D54" i="14"/>
  <c r="D51" i="14" s="1"/>
  <c r="C54" i="14"/>
  <c r="C51" i="14" s="1"/>
  <c r="D31" i="14"/>
  <c r="D30" i="14" s="1"/>
  <c r="D34" i="14"/>
  <c r="D37" i="14"/>
  <c r="D39" i="14"/>
  <c r="E52" i="14" l="1"/>
  <c r="D49" i="14"/>
  <c r="E54" i="14"/>
  <c r="D36" i="14"/>
  <c r="D33" i="14" s="1"/>
  <c r="D23" i="14" s="1"/>
  <c r="E40" i="14"/>
  <c r="E38" i="14"/>
  <c r="E35" i="14"/>
  <c r="E26" i="14"/>
  <c r="D43" i="14" l="1"/>
  <c r="D42" i="14" s="1"/>
  <c r="D41" i="14" s="1"/>
  <c r="E43" i="14"/>
  <c r="E42" i="14" s="1"/>
  <c r="E41" i="14" s="1"/>
  <c r="C43" i="14"/>
  <c r="C42" i="14" s="1"/>
  <c r="C41" i="14" s="1"/>
  <c r="C34" i="14"/>
  <c r="E34" i="14" s="1"/>
  <c r="C37" i="14"/>
  <c r="E37" i="14" s="1"/>
  <c r="C39" i="14"/>
  <c r="E39" i="14" s="1"/>
  <c r="C36" i="14" l="1"/>
  <c r="E75" i="14"/>
  <c r="E74" i="14" s="1"/>
  <c r="C33" i="14" l="1"/>
  <c r="E33" i="14" s="1"/>
  <c r="E36" i="14"/>
  <c r="C60" i="14"/>
  <c r="C59" i="14" l="1"/>
  <c r="C50" i="14" s="1"/>
  <c r="D70" i="14"/>
  <c r="C70" i="14"/>
  <c r="D75" i="14" l="1"/>
  <c r="D74" i="14" s="1"/>
  <c r="C75" i="14"/>
  <c r="C74" i="14" s="1"/>
  <c r="D68" i="14" l="1"/>
  <c r="C68" i="14"/>
  <c r="D66" i="14"/>
  <c r="C66" i="14"/>
  <c r="E51" i="14" l="1"/>
  <c r="C49" i="14" l="1"/>
  <c r="E49" i="14" s="1"/>
  <c r="E50" i="14"/>
  <c r="C24" i="14"/>
  <c r="E25" i="14"/>
  <c r="C31" i="14"/>
  <c r="C30" i="14" l="1"/>
  <c r="C23" i="14" s="1"/>
  <c r="E23" i="14" s="1"/>
  <c r="E31" i="14"/>
  <c r="E24" i="14"/>
  <c r="D82" i="14"/>
  <c r="E30" i="14" l="1"/>
  <c r="C82" i="14"/>
  <c r="E82" i="14" s="1"/>
</calcChain>
</file>

<file path=xl/sharedStrings.xml><?xml version="1.0" encoding="utf-8"?>
<sst xmlns="http://schemas.openxmlformats.org/spreadsheetml/2006/main" count="153" uniqueCount="136">
  <si>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</si>
  <si>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</si>
  <si>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</si>
  <si>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</si>
  <si>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</si>
  <si>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</si>
  <si>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</si>
  <si>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</si>
  <si>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</si>
  <si>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</si>
  <si>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</si>
  <si>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</si>
  <si>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</si>
  <si>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</si>
  <si>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</si>
  <si>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</si>
  <si>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</si>
  <si>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</si>
  <si>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</si>
  <si>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</si>
  <si>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</si>
  <si>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</si>
  <si>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</si>
  <si>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</si>
  <si>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</si>
  <si>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</si>
  <si>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</si>
  <si>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</si>
  <si>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</si>
  <si>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</si>
  <si>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</si>
  <si>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</si>
  <si>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</si>
  <si>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</si>
  <si>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</si>
  <si>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</si>
  <si>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</si>
  <si>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</si>
  <si>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</si>
  <si>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</si>
  <si>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</si>
  <si>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</si>
  <si>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</si>
  <si>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</si>
  <si>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</si>
  <si>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</si>
  <si>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</si>
  <si>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</si>
  <si>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</si>
  <si>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</si>
  <si>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</si>
  <si>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 xml:space="preserve"> 1010202001 0000 110</t>
  </si>
  <si>
    <t>1010203001 0000 110</t>
  </si>
  <si>
    <t xml:space="preserve"> 1110500000 0000 120</t>
  </si>
  <si>
    <t>2 02 40000 00 0000 150</t>
  </si>
  <si>
    <t>НАЛОГИ НА ИМУЩЕСТВО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</si>
  <si>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</si>
  <si>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</si>
  <si>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</si>
  <si>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</si>
  <si>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</si>
  <si>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</si>
  <si>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</si>
  <si>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</si>
  <si>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</si>
  <si>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</si>
  <si>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</si>
  <si>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</si>
  <si>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</si>
  <si>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</si>
  <si>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</si>
  <si>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</si>
  <si>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</si>
  <si>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</si>
  <si>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</si>
  <si>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</si>
  <si>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</si>
  <si>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</si>
  <si>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</si>
  <si>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</si>
  <si>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</si>
  <si>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</si>
  <si>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</si>
  <si>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</si>
  <si>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</si>
  <si>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</si>
  <si>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</si>
  <si>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0,00</t>
  </si>
  <si>
    <t>0,0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</si>
  <si>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</si>
  <si>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</si>
  <si>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</si>
  <si>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25,00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</si>
  <si>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</si>
  <si>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</si>
  <si>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</si>
  <si>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000 1 00 00000 00 0000 000</t>
  </si>
  <si>
    <t xml:space="preserve"> 000 2 02 49999 10 0000 150</t>
  </si>
  <si>
    <t>000  2 02 49999 00 0000 150</t>
  </si>
  <si>
    <t>000 2 02 40000 00 0000 150</t>
  </si>
  <si>
    <t>000 2 02 35118 10 0000 150</t>
  </si>
  <si>
    <t>000 2 02 35118 00 0000 150</t>
  </si>
  <si>
    <t>000 2 02 30000 00 0000 150</t>
  </si>
  <si>
    <t xml:space="preserve"> 000 2 02 25299 10 0000 150</t>
  </si>
  <si>
    <t>000 2 02 25299 00 0000 150</t>
  </si>
  <si>
    <t xml:space="preserve"> 000 2 02 20000 00 0000 150</t>
  </si>
  <si>
    <t>000 2 02 16001 10 0000 150</t>
  </si>
  <si>
    <t>000 2 02 16001 00 0000 150</t>
  </si>
  <si>
    <t xml:space="preserve"> 000 2 02 10000 00 0000 150</t>
  </si>
  <si>
    <t>000 2 02 00000 00 0000 000</t>
  </si>
  <si>
    <t>000 2 00 00000 00 0000 000</t>
  </si>
  <si>
    <t>000 1 06 06043 10 0000 110</t>
  </si>
  <si>
    <t>000 1 06 06040 00 0000 110</t>
  </si>
  <si>
    <t>000 1 06 06033 10 0000 110</t>
  </si>
  <si>
    <t>000 1 06 06030 00 0000 110</t>
  </si>
  <si>
    <t>000 1 06 06000 00 0000 110</t>
  </si>
  <si>
    <t>000 1 06 01030 10 0000 110</t>
  </si>
  <si>
    <t>000 1 06 01000 00 0000 110</t>
  </si>
  <si>
    <t>000 1 06 00000 00 0000 000</t>
  </si>
  <si>
    <t xml:space="preserve"> 000 1 05 03010 01 0000 110</t>
  </si>
  <si>
    <t>000 1 05 03000 01 0000 110</t>
  </si>
  <si>
    <t xml:space="preserve"> 000 1 05 00000 00 0000 000</t>
  </si>
  <si>
    <t>000 1 01 02000 01 0000 110</t>
  </si>
  <si>
    <t>000 1 01 02010 01 0000 110</t>
  </si>
  <si>
    <t>000 1 01 00000 00 0000 000</t>
  </si>
  <si>
    <t>№31 от 25.04.2024г.</t>
  </si>
  <si>
    <t>Доходы бюджета Мылинского сельского поселения Карачевского муниципального района Брянской области за 1 квартал 2024г</t>
  </si>
  <si>
    <t>Утверждено 2024г.</t>
  </si>
  <si>
    <t>Кассовое исполнение за 1 квартал 2024г.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</si>
  <si>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</si>
  <si>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  </r>
  </si>
  <si>
    <t>000 2 08 00000 00 0000 000</t>
  </si>
  <si>
    <t>000 2 08 05000 10 0000 150</t>
  </si>
  <si>
    <t xml:space="preserve"> 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</si>
  <si>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</si>
  <si>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909,76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</si>
</sst>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19" fillId="0" borderId="7">
      <alignment horizontal="right" shrinkToFit="1"/>
    </xf>
    <xf numFmtId="0" fontId="19" fillId="0" borderId="8">
      <alignment horizontal="left" wrapText="1" indent="2"/>
    </xf>
    <xf numFmtId="49" fontId="19" fillId="0" borderId="7">
      <alignment horizontal="center"/>
    </xf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5" fillId="2" borderId="3" xfId="0" applyNumberFormat="1" applyFont="1" applyFill="1" applyBorder="1" applyAlignment="1">
      <alignment horizontal="center" vertical="top" wrapText="1" shrinkToFit="1"/>
    </xf>
    <xf numFmtId="0" fontId="21" fillId="0" borderId="8" xfId="2" applyNumberFormat="1" applyFont="1" applyAlignment="1" applyProtection="1">
      <alignment horizontal="justify" vertical="top" wrapText="1"/>
    </xf>
    <xf numFmtId="0" fontId="8" fillId="3" borderId="0" xfId="0" applyFont="1" applyFill="1"/>
    <xf numFmtId="0" fontId="21" fillId="0" borderId="8" xfId="2" applyNumberFormat="1" applyFont="1" applyAlignment="1" applyProtection="1">
      <alignment horizontal="justify" vertical="distributed" wrapText="1"/>
    </xf>
    <xf numFmtId="49" fontId="22" fillId="0" borderId="7" xfId="3" applyNumberFormat="1" applyFont="1" applyAlignment="1" applyProtection="1">
      <alignment horizontal="center" vertical="top"/>
    </xf>
    <xf numFmtId="4" fontId="20" fillId="0" borderId="7" xfId="1" applyNumberFormat="1" applyFont="1" applyAlignment="1" applyProtection="1">
      <alignment horizontal="center" vertical="top" shrinkToFit="1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2" borderId="0" xfId="0" applyFill="1"/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2" borderId="6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8" fillId="0" borderId="0" xfId="0" applyNumberFormat="1" applyFont="1" applyFill="1"/>
    <xf numFmtId="49" fontId="7" fillId="0" borderId="3" xfId="0" applyNumberFormat="1" applyFont="1" applyFill="1" applyBorder="1" applyAlignment="1">
      <alignment horizontal="center" vertical="top" wrapText="1" shrinkToFit="1"/>
    </xf>
    <xf numFmtId="2" fontId="22" fillId="0" borderId="7" xfId="3" applyNumberFormat="1" applyFont="1" applyAlignment="1" applyProtection="1">
      <alignment horizontal="center" vertical="top"/>
    </xf>
  </cellXfs>
  <cellStyles count="4">
    <cellStyle name="xl30" xfId="2"/>
    <cellStyle name="xl41" xfId="3"/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7"/>
  <sheetViews>
    <sheetView showGridLines="0" showZeros="0" tabSelected="1" view="pageBreakPreview" topLeftCell="A9" zoomScale="90" zoomScaleNormal="100" zoomScaleSheetLayoutView="90" workbookViewId="0">
      <selection activeCell="J80" sqref="J80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75" customWidth="1"/>
    <col min="6" max="6" width="9.140625" style="2"/>
    <col min="7" max="16384" width="9.140625" style="1"/>
  </cols>
  <sheetData>
    <row r="1" spans="1:6" hidden="1" x14ac:dyDescent="0.3">
      <c r="C1" s="62" t="s">
        <v>11</v>
      </c>
      <c r="D1" s="62"/>
      <c r="E1" s="62"/>
    </row>
    <row r="2" spans="1:6" hidden="1" x14ac:dyDescent="0.3">
      <c r="C2" s="62" t="s">
        <v>36</v>
      </c>
      <c r="D2" s="62"/>
      <c r="E2" s="62"/>
    </row>
    <row r="3" spans="1:6" hidden="1" x14ac:dyDescent="0.3">
      <c r="C3" s="22" t="s">
        <v>35</v>
      </c>
      <c r="D3" s="22"/>
      <c r="E3" s="73"/>
    </row>
    <row r="4" spans="1:6" hidden="1" x14ac:dyDescent="0.3">
      <c r="C4" s="22" t="s">
        <v>34</v>
      </c>
      <c r="D4" s="22"/>
      <c r="E4" s="73"/>
    </row>
    <row r="5" spans="1:6" hidden="1" x14ac:dyDescent="0.3">
      <c r="C5" s="22" t="s">
        <v>31</v>
      </c>
      <c r="D5" s="22"/>
      <c r="E5" s="73"/>
    </row>
    <row r="6" spans="1:6" hidden="1" x14ac:dyDescent="0.3">
      <c r="C6" s="22" t="s">
        <v>32</v>
      </c>
      <c r="D6" s="22"/>
      <c r="E6" s="73"/>
    </row>
    <row r="7" spans="1:6" hidden="1" x14ac:dyDescent="0.3">
      <c r="C7" s="22" t="s">
        <v>33</v>
      </c>
      <c r="D7" s="22"/>
      <c r="E7" s="73"/>
    </row>
    <row r="8" spans="1:6" hidden="1" x14ac:dyDescent="0.3">
      <c r="C8" s="63" t="s">
        <v>30</v>
      </c>
      <c r="D8" s="63"/>
      <c r="E8" s="63"/>
    </row>
    <row r="9" spans="1:6" ht="6" customHeight="1" x14ac:dyDescent="0.3">
      <c r="C9" s="21"/>
      <c r="D9" s="21"/>
      <c r="E9" s="74"/>
    </row>
    <row r="10" spans="1:6" ht="18.75" customHeight="1" x14ac:dyDescent="0.3">
      <c r="A10" s="20"/>
      <c r="B10" s="20"/>
      <c r="C10" s="64" t="s">
        <v>11</v>
      </c>
      <c r="D10" s="64"/>
      <c r="E10" s="64"/>
    </row>
    <row r="11" spans="1:6" ht="18.75" customHeight="1" x14ac:dyDescent="0.3">
      <c r="A11" s="20"/>
      <c r="B11" s="20"/>
      <c r="C11" s="64" t="s">
        <v>71</v>
      </c>
      <c r="D11" s="64"/>
      <c r="E11" s="64"/>
      <c r="F11" s="41"/>
    </row>
    <row r="12" spans="1:6" ht="18.75" customHeight="1" x14ac:dyDescent="0.3">
      <c r="A12" s="3"/>
      <c r="B12" s="10"/>
      <c r="C12" s="72" t="s">
        <v>125</v>
      </c>
      <c r="D12" s="72"/>
      <c r="E12" s="72"/>
    </row>
    <row r="13" spans="1:6" ht="4.5" customHeight="1" x14ac:dyDescent="0.3">
      <c r="A13" s="3"/>
      <c r="B13" s="10"/>
      <c r="C13" s="42"/>
      <c r="D13" s="42"/>
      <c r="E13" s="74"/>
    </row>
    <row r="14" spans="1:6" ht="18.75" hidden="1" customHeight="1" x14ac:dyDescent="0.3">
      <c r="A14" s="11"/>
      <c r="C14" s="64"/>
      <c r="D14" s="64"/>
      <c r="E14" s="64"/>
    </row>
    <row r="15" spans="1:6" ht="18.75" hidden="1" customHeight="1" x14ac:dyDescent="0.3">
      <c r="A15" s="11"/>
      <c r="C15" s="40"/>
      <c r="D15" s="40"/>
      <c r="E15" s="74"/>
    </row>
    <row r="16" spans="1:6" ht="13.5" hidden="1" customHeight="1" x14ac:dyDescent="0.3">
      <c r="D16" s="4"/>
    </row>
    <row r="17" spans="1:6" s="46" customFormat="1" ht="17.25" customHeight="1" x14ac:dyDescent="0.25">
      <c r="A17" s="67" t="s">
        <v>126</v>
      </c>
      <c r="B17" s="67"/>
      <c r="C17" s="67"/>
      <c r="D17" s="67"/>
      <c r="E17" s="67"/>
      <c r="F17" s="45"/>
    </row>
    <row r="18" spans="1:6" ht="17.25" customHeight="1" x14ac:dyDescent="0.3">
      <c r="A18" s="71"/>
      <c r="B18" s="71"/>
      <c r="C18" s="71"/>
      <c r="D18" s="71"/>
      <c r="E18" s="71"/>
    </row>
    <row r="19" spans="1:6" ht="20.25" customHeight="1" x14ac:dyDescent="0.3">
      <c r="A19" s="7"/>
      <c r="B19" s="8"/>
      <c r="C19" s="9"/>
      <c r="D19" s="9"/>
      <c r="E19" s="76" t="s">
        <v>50</v>
      </c>
    </row>
    <row r="20" spans="1:6" ht="7.5" customHeight="1" x14ac:dyDescent="0.3">
      <c r="A20" s="68" t="s">
        <v>8</v>
      </c>
      <c r="B20" s="66" t="s">
        <v>9</v>
      </c>
      <c r="C20" s="65" t="s">
        <v>127</v>
      </c>
      <c r="D20" s="66" t="s">
        <v>128</v>
      </c>
      <c r="E20" s="77" t="s">
        <v>72</v>
      </c>
    </row>
    <row r="21" spans="1:6" ht="13.5" hidden="1" customHeight="1" x14ac:dyDescent="0.3">
      <c r="A21" s="69"/>
      <c r="B21" s="66"/>
      <c r="C21" s="65"/>
      <c r="D21" s="66"/>
      <c r="E21" s="77"/>
    </row>
    <row r="22" spans="1:6" ht="89.25" customHeight="1" x14ac:dyDescent="0.3">
      <c r="A22" s="70"/>
      <c r="B22" s="66"/>
      <c r="C22" s="65"/>
      <c r="D22" s="66"/>
      <c r="E22" s="77"/>
    </row>
    <row r="23" spans="1:6" s="13" customFormat="1" ht="21.75" customHeight="1" x14ac:dyDescent="0.3">
      <c r="A23" s="36" t="s">
        <v>96</v>
      </c>
      <c r="B23" s="18" t="s">
        <v>0</v>
      </c>
      <c r="C23" s="16">
        <f>C24+C30+C33</f>
        <v>1937000</v>
      </c>
      <c r="D23" s="16">
        <f>D24+D30+D33</f>
        <v>300810.61</v>
      </c>
      <c r="E23" s="78">
        <f>D23/C23*100</f>
        <v>15.529716572018584</v>
      </c>
      <c r="F23" s="12"/>
    </row>
    <row r="24" spans="1:6" s="14" customFormat="1" ht="21.75" customHeight="1" x14ac:dyDescent="0.3">
      <c r="A24" s="37" t="s">
        <v>124</v>
      </c>
      <c r="B24" s="19" t="s">
        <v>1</v>
      </c>
      <c r="C24" s="15">
        <f>SUM(C25)</f>
        <v>192000</v>
      </c>
      <c r="D24" s="15">
        <f>D25</f>
        <v>12266.28</v>
      </c>
      <c r="E24" s="79">
        <f>D24/C24*100</f>
        <v>6.3886875000000014</v>
      </c>
      <c r="F24" s="2"/>
    </row>
    <row r="25" spans="1:6" ht="20.25" customHeight="1" x14ac:dyDescent="0.3">
      <c r="A25" s="37" t="s">
        <v>122</v>
      </c>
      <c r="B25" s="19" t="s">
        <v>2</v>
      </c>
      <c r="C25" s="15">
        <f>SUM(C26:C29)</f>
        <v>192000</v>
      </c>
      <c r="D25" s="15">
        <f>D26+D29</f>
        <v>12266.28</v>
      </c>
      <c r="E25" s="79">
        <f>D25/C25*100</f>
        <v>6.3886875000000014</v>
      </c>
    </row>
    <row r="26" spans="1:6" s="60" customFormat="1" ht="118.5" customHeight="1" x14ac:dyDescent="0.3">
      <c r="A26" s="47" t="s">
        <v>123</v>
      </c>
      <c r="B26" s="48" t="s">
        <v>95</v>
      </c>
      <c r="C26" s="49">
        <v>192000</v>
      </c>
      <c r="D26" s="50">
        <v>11356.52</v>
      </c>
      <c r="E26" s="80">
        <f>D26/C26*100</f>
        <v>5.9148541666666672</v>
      </c>
      <c r="F26" s="59"/>
    </row>
    <row r="27" spans="1:6" ht="135" hidden="1" customHeight="1" x14ac:dyDescent="0.3">
      <c r="A27" s="37" t="s">
        <v>51</v>
      </c>
      <c r="B27" s="19" t="s">
        <v>46</v>
      </c>
      <c r="C27" s="49"/>
      <c r="D27" s="50"/>
      <c r="E27" s="81"/>
    </row>
    <row r="28" spans="1:6" ht="51" hidden="1" customHeight="1" x14ac:dyDescent="0.3">
      <c r="A28" s="37" t="s">
        <v>52</v>
      </c>
      <c r="B28" s="19" t="s">
        <v>47</v>
      </c>
      <c r="C28" s="49"/>
      <c r="D28" s="50"/>
      <c r="E28" s="81"/>
    </row>
    <row r="29" spans="1:6" ht="140.25" customHeight="1" x14ac:dyDescent="0.3">
      <c r="A29" s="37" t="s">
        <v>133</v>
      </c>
      <c r="B29" s="19" t="s">
        <v>134</v>
      </c>
      <c r="C29" s="49">
        <v>0</v>
      </c>
      <c r="D29" s="51" t="s">
        <v>135</v>
      </c>
      <c r="E29" s="82" t="s">
        <v>88</v>
      </c>
    </row>
    <row r="30" spans="1:6" ht="22.5" customHeight="1" x14ac:dyDescent="0.3">
      <c r="A30" s="37" t="s">
        <v>121</v>
      </c>
      <c r="B30" s="19" t="s">
        <v>3</v>
      </c>
      <c r="C30" s="49">
        <f>C31</f>
        <v>13000</v>
      </c>
      <c r="D30" s="49">
        <f>D31</f>
        <v>34998.6</v>
      </c>
      <c r="E30" s="83">
        <f>D30/C30*100</f>
        <v>269.21999999999997</v>
      </c>
    </row>
    <row r="31" spans="1:6" ht="21.75" customHeight="1" x14ac:dyDescent="0.3">
      <c r="A31" s="37" t="s">
        <v>120</v>
      </c>
      <c r="B31" s="19" t="s">
        <v>4</v>
      </c>
      <c r="C31" s="49">
        <f>SUM(C32:C32)</f>
        <v>13000</v>
      </c>
      <c r="D31" s="49">
        <f>D32</f>
        <v>34998.6</v>
      </c>
      <c r="E31" s="83">
        <f>D31/C31*100</f>
        <v>269.21999999999997</v>
      </c>
    </row>
    <row r="32" spans="1:6" ht="20.25" customHeight="1" x14ac:dyDescent="0.3">
      <c r="A32" s="37" t="s">
        <v>119</v>
      </c>
      <c r="B32" s="19" t="s">
        <v>4</v>
      </c>
      <c r="C32" s="49">
        <v>13000</v>
      </c>
      <c r="D32" s="50">
        <v>34998.6</v>
      </c>
      <c r="E32" s="81">
        <f>D32/C32*100</f>
        <v>269.21999999999997</v>
      </c>
    </row>
    <row r="33" spans="1:5" ht="20.25" customHeight="1" x14ac:dyDescent="0.3">
      <c r="A33" s="37" t="s">
        <v>118</v>
      </c>
      <c r="B33" s="19" t="s">
        <v>55</v>
      </c>
      <c r="C33" s="49">
        <f>C34+C36</f>
        <v>1732000</v>
      </c>
      <c r="D33" s="49">
        <f>D34+D36</f>
        <v>253545.73</v>
      </c>
      <c r="E33" s="83">
        <f t="shared" ref="E33:E40" si="0">D33/C33*100</f>
        <v>14.638898960739031</v>
      </c>
    </row>
    <row r="34" spans="1:5" ht="20.25" customHeight="1" x14ac:dyDescent="0.3">
      <c r="A34" s="37" t="s">
        <v>117</v>
      </c>
      <c r="B34" s="19" t="s">
        <v>59</v>
      </c>
      <c r="C34" s="49">
        <f>C35</f>
        <v>366000</v>
      </c>
      <c r="D34" s="49">
        <f>D35</f>
        <v>2395.34</v>
      </c>
      <c r="E34" s="83">
        <f t="shared" si="0"/>
        <v>0.65446448087431697</v>
      </c>
    </row>
    <row r="35" spans="1:5" ht="57" customHeight="1" x14ac:dyDescent="0.3">
      <c r="A35" s="37" t="s">
        <v>116</v>
      </c>
      <c r="B35" s="19" t="s">
        <v>60</v>
      </c>
      <c r="C35" s="49">
        <v>366000</v>
      </c>
      <c r="D35" s="49">
        <v>2395.34</v>
      </c>
      <c r="E35" s="82">
        <f t="shared" si="0"/>
        <v>0.65446448087431697</v>
      </c>
    </row>
    <row r="36" spans="1:5" ht="20.25" customHeight="1" x14ac:dyDescent="0.3">
      <c r="A36" s="37" t="s">
        <v>115</v>
      </c>
      <c r="B36" s="19" t="s">
        <v>56</v>
      </c>
      <c r="C36" s="49">
        <f>C37+C39</f>
        <v>1366000</v>
      </c>
      <c r="D36" s="49">
        <f>D37+D39</f>
        <v>251150.39</v>
      </c>
      <c r="E36" s="83">
        <f t="shared" si="0"/>
        <v>18.385826500732065</v>
      </c>
    </row>
    <row r="37" spans="1:5" ht="20.25" customHeight="1" x14ac:dyDescent="0.3">
      <c r="A37" s="37" t="s">
        <v>114</v>
      </c>
      <c r="B37" s="19" t="s">
        <v>57</v>
      </c>
      <c r="C37" s="49">
        <f>C38</f>
        <v>499000</v>
      </c>
      <c r="D37" s="49">
        <f>D38</f>
        <v>217701</v>
      </c>
      <c r="E37" s="83">
        <f t="shared" si="0"/>
        <v>43.62745490981964</v>
      </c>
    </row>
    <row r="38" spans="1:5" ht="38.25" customHeight="1" x14ac:dyDescent="0.3">
      <c r="A38" s="37" t="s">
        <v>113</v>
      </c>
      <c r="B38" s="19" t="s">
        <v>61</v>
      </c>
      <c r="C38" s="49">
        <v>499000</v>
      </c>
      <c r="D38" s="49">
        <v>217701</v>
      </c>
      <c r="E38" s="82">
        <f t="shared" si="0"/>
        <v>43.62745490981964</v>
      </c>
    </row>
    <row r="39" spans="1:5" ht="20.25" customHeight="1" x14ac:dyDescent="0.3">
      <c r="A39" s="37" t="s">
        <v>112</v>
      </c>
      <c r="B39" s="19" t="s">
        <v>58</v>
      </c>
      <c r="C39" s="49">
        <f>C40</f>
        <v>867000</v>
      </c>
      <c r="D39" s="49">
        <f>D40</f>
        <v>33449.39</v>
      </c>
      <c r="E39" s="83">
        <f t="shared" si="0"/>
        <v>3.8580611303344865</v>
      </c>
    </row>
    <row r="40" spans="1:5" ht="57" customHeight="1" x14ac:dyDescent="0.3">
      <c r="A40" s="37" t="s">
        <v>111</v>
      </c>
      <c r="B40" s="19" t="s">
        <v>62</v>
      </c>
      <c r="C40" s="49">
        <v>867000</v>
      </c>
      <c r="D40" s="49">
        <v>33449.39</v>
      </c>
      <c r="E40" s="82">
        <f t="shared" si="0"/>
        <v>3.8580611303344865</v>
      </c>
    </row>
    <row r="41" spans="1:5" ht="49.5" hidden="1" x14ac:dyDescent="0.3">
      <c r="A41" s="37" t="s">
        <v>63</v>
      </c>
      <c r="B41" s="19" t="s">
        <v>5</v>
      </c>
      <c r="C41" s="17">
        <f>C42</f>
        <v>0</v>
      </c>
      <c r="D41" s="17">
        <f t="shared" ref="D41:E41" si="1">D42</f>
        <v>0</v>
      </c>
      <c r="E41" s="83">
        <f t="shared" si="1"/>
        <v>0</v>
      </c>
    </row>
    <row r="42" spans="1:5" ht="103.5" hidden="1" customHeight="1" x14ac:dyDescent="0.3">
      <c r="A42" s="37" t="s">
        <v>53</v>
      </c>
      <c r="B42" s="19" t="s">
        <v>14</v>
      </c>
      <c r="C42" s="17">
        <f>C43</f>
        <v>0</v>
      </c>
      <c r="D42" s="17">
        <f t="shared" ref="D42:E42" si="2">D43</f>
        <v>0</v>
      </c>
      <c r="E42" s="83">
        <f t="shared" si="2"/>
        <v>0</v>
      </c>
    </row>
    <row r="43" spans="1:5" ht="102.75" hidden="1" customHeight="1" x14ac:dyDescent="0.3">
      <c r="A43" s="37" t="s">
        <v>64</v>
      </c>
      <c r="B43" s="19" t="s">
        <v>65</v>
      </c>
      <c r="C43" s="17">
        <f>C44</f>
        <v>0</v>
      </c>
      <c r="D43" s="17">
        <f t="shared" ref="D43:E43" si="3">D44</f>
        <v>0</v>
      </c>
      <c r="E43" s="83">
        <f t="shared" si="3"/>
        <v>0</v>
      </c>
    </row>
    <row r="44" spans="1:5" ht="87" hidden="1" customHeight="1" x14ac:dyDescent="0.3">
      <c r="A44" s="37" t="s">
        <v>66</v>
      </c>
      <c r="B44" s="19" t="s">
        <v>67</v>
      </c>
      <c r="C44" s="17"/>
      <c r="D44" s="17"/>
      <c r="E44" s="83">
        <v>0</v>
      </c>
    </row>
    <row r="45" spans="1:5" ht="39" hidden="1" customHeight="1" x14ac:dyDescent="0.3">
      <c r="A45" s="43" t="s">
        <v>74</v>
      </c>
      <c r="B45" s="44" t="s">
        <v>73</v>
      </c>
      <c r="C45" s="17"/>
      <c r="D45" s="17">
        <v>24780</v>
      </c>
      <c r="E45" s="83">
        <v>0</v>
      </c>
    </row>
    <row r="46" spans="1:5" ht="51" hidden="1" customHeight="1" x14ac:dyDescent="0.3">
      <c r="A46" s="37" t="s">
        <v>76</v>
      </c>
      <c r="B46" s="19" t="s">
        <v>78</v>
      </c>
      <c r="C46" s="17"/>
      <c r="D46" s="17">
        <v>24780</v>
      </c>
      <c r="E46" s="83">
        <v>0</v>
      </c>
    </row>
    <row r="47" spans="1:5" ht="50.25" hidden="1" customHeight="1" x14ac:dyDescent="0.3">
      <c r="A47" s="37" t="s">
        <v>75</v>
      </c>
      <c r="B47" s="19" t="s">
        <v>79</v>
      </c>
      <c r="C47" s="17"/>
      <c r="D47" s="17">
        <v>24780</v>
      </c>
      <c r="E47" s="83">
        <v>0</v>
      </c>
    </row>
    <row r="48" spans="1:5" ht="32.25" hidden="1" customHeight="1" x14ac:dyDescent="0.3">
      <c r="A48" s="37" t="s">
        <v>77</v>
      </c>
      <c r="B48" s="19" t="s">
        <v>80</v>
      </c>
      <c r="C48" s="17"/>
      <c r="D48" s="17">
        <v>24780</v>
      </c>
      <c r="E48" s="83">
        <v>0</v>
      </c>
    </row>
    <row r="49" spans="1:6" ht="17.25" customHeight="1" x14ac:dyDescent="0.3">
      <c r="A49" s="36" t="s">
        <v>110</v>
      </c>
      <c r="B49" s="18" t="s">
        <v>6</v>
      </c>
      <c r="C49" s="16">
        <f>C50</f>
        <v>1432515.3</v>
      </c>
      <c r="D49" s="16">
        <f>D50</f>
        <v>115189.66</v>
      </c>
      <c r="E49" s="78">
        <f t="shared" ref="E49:E55" si="4">D49/C49*100</f>
        <v>8.0410771179895946</v>
      </c>
    </row>
    <row r="50" spans="1:6" ht="49.5" x14ac:dyDescent="0.3">
      <c r="A50" s="36" t="s">
        <v>109</v>
      </c>
      <c r="B50" s="18" t="s">
        <v>7</v>
      </c>
      <c r="C50" s="16">
        <f>C51+C56+C59+C77</f>
        <v>1432515.3</v>
      </c>
      <c r="D50" s="16">
        <f>D51+D56+D59+D77+D80</f>
        <v>115189.66</v>
      </c>
      <c r="E50" s="78">
        <f t="shared" si="4"/>
        <v>8.0410771179895946</v>
      </c>
    </row>
    <row r="51" spans="1:6" ht="33" x14ac:dyDescent="0.3">
      <c r="A51" s="37" t="s">
        <v>108</v>
      </c>
      <c r="B51" s="19" t="s">
        <v>48</v>
      </c>
      <c r="C51" s="17">
        <f>C54</f>
        <v>373000</v>
      </c>
      <c r="D51" s="17">
        <f>D54</f>
        <v>93249</v>
      </c>
      <c r="E51" s="83">
        <f t="shared" si="4"/>
        <v>24.999731903485252</v>
      </c>
    </row>
    <row r="52" spans="1:6" ht="32.25" hidden="1" customHeight="1" x14ac:dyDescent="0.3">
      <c r="A52" s="47" t="s">
        <v>82</v>
      </c>
      <c r="B52" s="48" t="s">
        <v>81</v>
      </c>
      <c r="C52" s="49">
        <f>C53</f>
        <v>514434</v>
      </c>
      <c r="D52" s="49">
        <f>D53</f>
        <v>0</v>
      </c>
      <c r="E52" s="83">
        <f t="shared" si="4"/>
        <v>0</v>
      </c>
    </row>
    <row r="53" spans="1:6" ht="33" hidden="1" x14ac:dyDescent="0.3">
      <c r="A53" s="47" t="s">
        <v>84</v>
      </c>
      <c r="B53" s="48" t="s">
        <v>83</v>
      </c>
      <c r="C53" s="49">
        <v>514434</v>
      </c>
      <c r="D53" s="49">
        <v>0</v>
      </c>
      <c r="E53" s="81">
        <f t="shared" si="4"/>
        <v>0</v>
      </c>
    </row>
    <row r="54" spans="1:6" ht="49.5" x14ac:dyDescent="0.3">
      <c r="A54" s="47" t="s">
        <v>107</v>
      </c>
      <c r="B54" s="48" t="s">
        <v>85</v>
      </c>
      <c r="C54" s="49">
        <f>C55</f>
        <v>373000</v>
      </c>
      <c r="D54" s="49">
        <f>D55</f>
        <v>93249</v>
      </c>
      <c r="E54" s="82">
        <f t="shared" si="4"/>
        <v>24.999731903485252</v>
      </c>
    </row>
    <row r="55" spans="1:6" ht="49.5" x14ac:dyDescent="0.3">
      <c r="A55" s="47" t="s">
        <v>106</v>
      </c>
      <c r="B55" s="48" t="s">
        <v>86</v>
      </c>
      <c r="C55" s="49">
        <v>373000</v>
      </c>
      <c r="D55" s="49">
        <v>93249</v>
      </c>
      <c r="E55" s="82">
        <f t="shared" si="4"/>
        <v>24.999731903485252</v>
      </c>
    </row>
    <row r="56" spans="1:6" ht="36.75" customHeight="1" x14ac:dyDescent="0.3">
      <c r="A56" s="55" t="s">
        <v>105</v>
      </c>
      <c r="B56" s="54" t="s">
        <v>89</v>
      </c>
      <c r="C56" s="49">
        <f>C57</f>
        <v>656522.30000000005</v>
      </c>
      <c r="D56" s="51" t="s">
        <v>87</v>
      </c>
      <c r="E56" s="82" t="s">
        <v>87</v>
      </c>
    </row>
    <row r="57" spans="1:6" ht="85.5" customHeight="1" x14ac:dyDescent="0.3">
      <c r="A57" s="55" t="s">
        <v>104</v>
      </c>
      <c r="B57" s="54" t="s">
        <v>90</v>
      </c>
      <c r="C57" s="49">
        <f>C58</f>
        <v>656522.30000000005</v>
      </c>
      <c r="D57" s="51" t="s">
        <v>87</v>
      </c>
      <c r="E57" s="82" t="s">
        <v>87</v>
      </c>
    </row>
    <row r="58" spans="1:6" ht="105" customHeight="1" x14ac:dyDescent="0.3">
      <c r="A58" s="55" t="s">
        <v>103</v>
      </c>
      <c r="B58" s="54" t="s">
        <v>91</v>
      </c>
      <c r="C58" s="49">
        <v>656522.30000000005</v>
      </c>
      <c r="D58" s="51" t="s">
        <v>87</v>
      </c>
      <c r="E58" s="82" t="s">
        <v>87</v>
      </c>
    </row>
    <row r="59" spans="1:6" s="26" customFormat="1" ht="37.5" customHeight="1" x14ac:dyDescent="0.3">
      <c r="A59" s="39" t="s">
        <v>102</v>
      </c>
      <c r="B59" s="23" t="s">
        <v>45</v>
      </c>
      <c r="C59" s="24">
        <f>C60</f>
        <v>137993</v>
      </c>
      <c r="D59" s="24">
        <f>D60</f>
        <v>23890.86</v>
      </c>
      <c r="E59" s="84" t="s">
        <v>92</v>
      </c>
      <c r="F59" s="25"/>
    </row>
    <row r="60" spans="1:6" s="26" customFormat="1" ht="52.5" customHeight="1" x14ac:dyDescent="0.3">
      <c r="A60" s="38" t="s">
        <v>101</v>
      </c>
      <c r="B60" s="23" t="s">
        <v>94</v>
      </c>
      <c r="C60" s="24">
        <f>C61</f>
        <v>137993</v>
      </c>
      <c r="D60" s="24">
        <f>D61</f>
        <v>23890.86</v>
      </c>
      <c r="E60" s="84" t="s">
        <v>92</v>
      </c>
      <c r="F60" s="25"/>
    </row>
    <row r="61" spans="1:6" s="26" customFormat="1" ht="67.5" customHeight="1" x14ac:dyDescent="0.3">
      <c r="A61" s="39" t="s">
        <v>100</v>
      </c>
      <c r="B61" s="23" t="s">
        <v>93</v>
      </c>
      <c r="C61" s="56">
        <v>137993</v>
      </c>
      <c r="D61" s="24">
        <v>23890.86</v>
      </c>
      <c r="E61" s="85" t="s">
        <v>92</v>
      </c>
      <c r="F61" s="25"/>
    </row>
    <row r="62" spans="1:6" s="26" customFormat="1" ht="87.75" hidden="1" customHeight="1" x14ac:dyDescent="0.3">
      <c r="A62" s="38" t="s">
        <v>12</v>
      </c>
      <c r="B62" s="23" t="s">
        <v>15</v>
      </c>
      <c r="C62" s="24"/>
      <c r="D62" s="27"/>
      <c r="E62" s="85"/>
      <c r="F62" s="25"/>
    </row>
    <row r="63" spans="1:6" s="26" customFormat="1" ht="82.5" hidden="1" x14ac:dyDescent="0.3">
      <c r="A63" s="38" t="s">
        <v>13</v>
      </c>
      <c r="B63" s="23" t="s">
        <v>16</v>
      </c>
      <c r="C63" s="24"/>
      <c r="D63" s="24"/>
      <c r="E63" s="85"/>
      <c r="F63" s="25"/>
    </row>
    <row r="64" spans="1:6" s="26" customFormat="1" ht="66" hidden="1" x14ac:dyDescent="0.3">
      <c r="A64" s="38" t="s">
        <v>17</v>
      </c>
      <c r="B64" s="23" t="s">
        <v>18</v>
      </c>
      <c r="C64" s="24"/>
      <c r="D64" s="24"/>
      <c r="E64" s="85"/>
      <c r="F64" s="25"/>
    </row>
    <row r="65" spans="1:6" s="26" customFormat="1" ht="66" hidden="1" x14ac:dyDescent="0.3">
      <c r="A65" s="38" t="s">
        <v>19</v>
      </c>
      <c r="B65" s="23" t="s">
        <v>20</v>
      </c>
      <c r="C65" s="24"/>
      <c r="D65" s="24"/>
      <c r="E65" s="85"/>
      <c r="F65" s="25"/>
    </row>
    <row r="66" spans="1:6" s="26" customFormat="1" ht="86.25" hidden="1" customHeight="1" x14ac:dyDescent="0.3">
      <c r="A66" s="38" t="s">
        <v>21</v>
      </c>
      <c r="B66" s="23" t="s">
        <v>43</v>
      </c>
      <c r="C66" s="24">
        <f>C67</f>
        <v>0</v>
      </c>
      <c r="D66" s="24">
        <f>D67</f>
        <v>0</v>
      </c>
      <c r="E66" s="85"/>
      <c r="F66" s="25"/>
    </row>
    <row r="67" spans="1:6" s="26" customFormat="1" ht="102" hidden="1" customHeight="1" x14ac:dyDescent="0.3">
      <c r="A67" s="38" t="s">
        <v>22</v>
      </c>
      <c r="B67" s="23" t="s">
        <v>44</v>
      </c>
      <c r="C67" s="24"/>
      <c r="D67" s="24"/>
      <c r="E67" s="85"/>
      <c r="F67" s="25"/>
    </row>
    <row r="68" spans="1:6" s="26" customFormat="1" ht="86.25" hidden="1" customHeight="1" x14ac:dyDescent="0.3">
      <c r="A68" s="38" t="s">
        <v>23</v>
      </c>
      <c r="B68" s="23" t="s">
        <v>41</v>
      </c>
      <c r="C68" s="24">
        <f>C69</f>
        <v>0</v>
      </c>
      <c r="D68" s="24">
        <f>D69</f>
        <v>0</v>
      </c>
      <c r="E68" s="85"/>
      <c r="F68" s="25"/>
    </row>
    <row r="69" spans="1:6" s="26" customFormat="1" ht="86.25" hidden="1" customHeight="1" x14ac:dyDescent="0.3">
      <c r="A69" s="38" t="s">
        <v>24</v>
      </c>
      <c r="B69" s="23" t="s">
        <v>42</v>
      </c>
      <c r="C69" s="24"/>
      <c r="D69" s="27">
        <v>0</v>
      </c>
      <c r="E69" s="85"/>
      <c r="F69" s="25"/>
    </row>
    <row r="70" spans="1:6" s="26" customFormat="1" ht="39" hidden="1" customHeight="1" x14ac:dyDescent="0.3">
      <c r="A70" s="38" t="s">
        <v>37</v>
      </c>
      <c r="B70" s="23" t="s">
        <v>39</v>
      </c>
      <c r="C70" s="24">
        <f>C71</f>
        <v>0</v>
      </c>
      <c r="D70" s="24">
        <f>D71</f>
        <v>0</v>
      </c>
      <c r="E70" s="85"/>
      <c r="F70" s="25"/>
    </row>
    <row r="71" spans="1:6" s="26" customFormat="1" ht="54" hidden="1" customHeight="1" x14ac:dyDescent="0.3">
      <c r="A71" s="38" t="s">
        <v>38</v>
      </c>
      <c r="B71" s="23" t="s">
        <v>40</v>
      </c>
      <c r="C71" s="24"/>
      <c r="D71" s="24">
        <v>0</v>
      </c>
      <c r="E71" s="85"/>
      <c r="F71" s="25"/>
    </row>
    <row r="72" spans="1:6" s="26" customFormat="1" hidden="1" x14ac:dyDescent="0.3">
      <c r="A72" s="38" t="s">
        <v>25</v>
      </c>
      <c r="B72" s="23" t="s">
        <v>26</v>
      </c>
      <c r="C72" s="24"/>
      <c r="D72" s="24"/>
      <c r="E72" s="85"/>
      <c r="F72" s="25"/>
    </row>
    <row r="73" spans="1:6" s="26" customFormat="1" hidden="1" x14ac:dyDescent="0.3">
      <c r="A73" s="38" t="s">
        <v>27</v>
      </c>
      <c r="B73" s="23" t="s">
        <v>28</v>
      </c>
      <c r="C73" s="24"/>
      <c r="D73" s="27"/>
      <c r="E73" s="85"/>
      <c r="F73" s="25"/>
    </row>
    <row r="74" spans="1:6" s="26" customFormat="1" hidden="1" x14ac:dyDescent="0.3">
      <c r="A74" s="39" t="s">
        <v>54</v>
      </c>
      <c r="B74" s="23" t="s">
        <v>29</v>
      </c>
      <c r="C74" s="24">
        <f t="shared" ref="C74:E75" si="5">C75</f>
        <v>197740</v>
      </c>
      <c r="D74" s="24">
        <f t="shared" si="5"/>
        <v>0</v>
      </c>
      <c r="E74" s="84">
        <f t="shared" si="5"/>
        <v>0</v>
      </c>
      <c r="F74" s="25"/>
    </row>
    <row r="75" spans="1:6" s="26" customFormat="1" ht="35.25" hidden="1" customHeight="1" x14ac:dyDescent="0.3">
      <c r="A75" s="38" t="s">
        <v>70</v>
      </c>
      <c r="B75" s="23" t="s">
        <v>49</v>
      </c>
      <c r="C75" s="24">
        <f t="shared" si="5"/>
        <v>197740</v>
      </c>
      <c r="D75" s="24">
        <f t="shared" si="5"/>
        <v>0</v>
      </c>
      <c r="E75" s="84">
        <f t="shared" si="5"/>
        <v>0</v>
      </c>
      <c r="F75" s="25"/>
    </row>
    <row r="76" spans="1:6" s="26" customFormat="1" ht="37.5" hidden="1" customHeight="1" x14ac:dyDescent="0.3">
      <c r="A76" s="38" t="s">
        <v>69</v>
      </c>
      <c r="B76" s="23" t="s">
        <v>68</v>
      </c>
      <c r="C76" s="24">
        <v>197740</v>
      </c>
      <c r="D76" s="24">
        <v>0</v>
      </c>
      <c r="E76" s="85">
        <v>0</v>
      </c>
      <c r="F76" s="25"/>
    </row>
    <row r="77" spans="1:6" s="26" customFormat="1" ht="25.5" customHeight="1" x14ac:dyDescent="0.3">
      <c r="A77" s="89" t="s">
        <v>99</v>
      </c>
      <c r="B77" s="52" t="s">
        <v>29</v>
      </c>
      <c r="C77" s="24">
        <f t="shared" ref="C77:E78" si="6">C78</f>
        <v>265000</v>
      </c>
      <c r="D77" s="88" t="s">
        <v>87</v>
      </c>
      <c r="E77" s="85">
        <f t="shared" si="6"/>
        <v>0</v>
      </c>
      <c r="F77" s="53"/>
    </row>
    <row r="78" spans="1:6" s="26" customFormat="1" ht="32.25" customHeight="1" x14ac:dyDescent="0.3">
      <c r="A78" s="89" t="s">
        <v>98</v>
      </c>
      <c r="B78" s="52" t="s">
        <v>49</v>
      </c>
      <c r="C78" s="24">
        <f t="shared" si="6"/>
        <v>265000</v>
      </c>
      <c r="D78" s="88" t="s">
        <v>87</v>
      </c>
      <c r="E78" s="85">
        <f t="shared" si="6"/>
        <v>0</v>
      </c>
      <c r="F78" s="53"/>
    </row>
    <row r="79" spans="1:6" s="26" customFormat="1" ht="36" customHeight="1" x14ac:dyDescent="0.3">
      <c r="A79" s="89" t="s">
        <v>97</v>
      </c>
      <c r="B79" s="52" t="s">
        <v>68</v>
      </c>
      <c r="C79" s="24">
        <v>265000</v>
      </c>
      <c r="D79" s="88" t="s">
        <v>87</v>
      </c>
      <c r="E79" s="85">
        <f>D79/C79*100</f>
        <v>0</v>
      </c>
      <c r="F79" s="53"/>
    </row>
    <row r="80" spans="1:6" s="26" customFormat="1" ht="117" customHeight="1" x14ac:dyDescent="0.3">
      <c r="A80" s="89" t="s">
        <v>131</v>
      </c>
      <c r="B80" s="52" t="s">
        <v>130</v>
      </c>
      <c r="C80" s="88" t="s">
        <v>88</v>
      </c>
      <c r="D80" s="24">
        <f>D81</f>
        <v>-1950.2</v>
      </c>
      <c r="E80" s="85"/>
      <c r="F80" s="53"/>
    </row>
    <row r="81" spans="1:8" s="26" customFormat="1" ht="108" customHeight="1" x14ac:dyDescent="0.3">
      <c r="A81" s="89" t="s">
        <v>132</v>
      </c>
      <c r="B81" s="52" t="s">
        <v>129</v>
      </c>
      <c r="C81" s="88" t="s">
        <v>87</v>
      </c>
      <c r="D81" s="24">
        <v>-1950.2</v>
      </c>
      <c r="E81" s="85"/>
      <c r="F81" s="53"/>
    </row>
    <row r="82" spans="1:8" s="32" customFormat="1" x14ac:dyDescent="0.3">
      <c r="A82" s="28"/>
      <c r="B82" s="29" t="s">
        <v>10</v>
      </c>
      <c r="C82" s="57">
        <f>SUM(C23+C49)</f>
        <v>3369515.3</v>
      </c>
      <c r="D82" s="58">
        <f>SUM(D23+D49)</f>
        <v>416000.27</v>
      </c>
      <c r="E82" s="86">
        <f>D82/C82*100</f>
        <v>12.345997360510577</v>
      </c>
      <c r="F82" s="30"/>
      <c r="G82" s="31"/>
      <c r="H82" s="31"/>
    </row>
    <row r="83" spans="1:8" s="26" customFormat="1" x14ac:dyDescent="0.3">
      <c r="A83" s="33"/>
      <c r="B83" s="34"/>
      <c r="C83" s="35"/>
      <c r="D83" s="35"/>
      <c r="E83" s="87"/>
      <c r="F83" s="25"/>
    </row>
    <row r="87" spans="1:8" x14ac:dyDescent="0.3">
      <c r="A87" s="61"/>
      <c r="B87" s="61"/>
    </row>
  </sheetData>
  <mergeCells count="15">
    <mergeCell ref="A87:B87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2023-04-17T08:12:42Z</cp:lastPrinted>
  <dcterms:created xsi:type="dcterms:W3CDTF">1999-06-18T11:49:53Z</dcterms:created>
  <dcterms:modified xsi:type="dcterms:W3CDTF">2024-04-25T09:56:46Z</dcterms:modified>
</cp:coreProperties>
</file>